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patrickmchugh/Downloads/thisisfornextweek/"/>
    </mc:Choice>
  </mc:AlternateContent>
  <xr:revisionPtr revIDLastSave="0" documentId="13_ncr:1_{793B256F-B381-054B-AFCD-BB978BF3AED5}" xr6:coauthVersionLast="36" xr6:coauthVersionMax="47" xr10:uidLastSave="{00000000-0000-0000-0000-000000000000}"/>
  <bookViews>
    <workbookView xWindow="0" yWindow="500" windowWidth="28800" windowHeight="16180" xr2:uid="{DD836776-F113-4072-BD6C-77C1BA45F7A4}"/>
  </bookViews>
  <sheets>
    <sheet name="Impact of imm by Occpation" sheetId="3"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 r="O7" i="3" s="1"/>
  <c r="L29" i="3"/>
  <c r="G27" i="3"/>
  <c r="O27" i="3" s="1"/>
  <c r="L26" i="3"/>
  <c r="G26" i="3"/>
  <c r="O26" i="3" s="1"/>
  <c r="L25" i="3"/>
  <c r="G25" i="3"/>
  <c r="O25" i="3" s="1"/>
  <c r="L23" i="3"/>
  <c r="G22" i="3"/>
  <c r="O22" i="3" s="1"/>
  <c r="G21" i="3"/>
  <c r="O21" i="3" s="1"/>
  <c r="G20" i="3"/>
  <c r="O20" i="3" s="1"/>
  <c r="G19" i="3"/>
  <c r="O19" i="3" s="1"/>
  <c r="G17" i="3"/>
  <c r="O17" i="3" s="1"/>
  <c r="L16" i="3"/>
  <c r="L13" i="3"/>
  <c r="G13" i="3"/>
  <c r="O13" i="3" s="1"/>
  <c r="L12" i="3"/>
  <c r="G12" i="3"/>
  <c r="O12" i="3" s="1"/>
  <c r="L11" i="3"/>
  <c r="G10" i="3"/>
  <c r="O10" i="3" s="1"/>
  <c r="L9" i="3"/>
  <c r="L7" i="3"/>
  <c r="L8" i="3"/>
  <c r="L10" i="3"/>
  <c r="L14" i="3"/>
  <c r="L17" i="3"/>
  <c r="L18" i="3"/>
  <c r="L19" i="3"/>
  <c r="L21" i="3"/>
  <c r="L22" i="3"/>
  <c r="L24" i="3"/>
  <c r="L28" i="3"/>
  <c r="G9" i="3"/>
  <c r="O9" i="3" s="1"/>
  <c r="G24" i="3"/>
  <c r="O24" i="3" s="1"/>
  <c r="G23" i="3"/>
  <c r="O23" i="3" s="1"/>
  <c r="G15" i="3"/>
  <c r="O15" i="3" s="1"/>
  <c r="G16" i="3"/>
  <c r="O16" i="3" s="1"/>
  <c r="G28" i="3"/>
  <c r="O28" i="3" s="1"/>
  <c r="G14" i="3"/>
  <c r="O14" i="3" s="1"/>
  <c r="G29" i="3"/>
  <c r="O29" i="3" s="1"/>
  <c r="G18" i="3"/>
  <c r="O18" i="3" s="1"/>
  <c r="H7" i="3" l="1"/>
  <c r="I7" i="3" s="1"/>
  <c r="H15" i="3"/>
  <c r="H24" i="3"/>
  <c r="H25" i="3"/>
  <c r="H21" i="3"/>
  <c r="H20" i="3"/>
  <c r="H19" i="3"/>
  <c r="H22" i="3"/>
  <c r="H18" i="3"/>
  <c r="H29" i="3"/>
  <c r="I29" i="3" s="1"/>
  <c r="H28" i="3"/>
  <c r="H23" i="3"/>
  <c r="H17" i="3"/>
  <c r="H16" i="3"/>
  <c r="H13" i="3"/>
  <c r="H27" i="3"/>
  <c r="H12" i="3"/>
  <c r="H10" i="3"/>
  <c r="H9" i="3"/>
  <c r="H26" i="3"/>
  <c r="H14" i="3"/>
  <c r="G11" i="3"/>
  <c r="H11" i="3" s="1"/>
  <c r="G8" i="3"/>
  <c r="H8" i="3" s="1"/>
  <c r="L27" i="3"/>
  <c r="L20" i="3"/>
  <c r="L15" i="3"/>
  <c r="I27" i="3" l="1"/>
  <c r="I8" i="3"/>
  <c r="I26" i="3"/>
  <c r="I23" i="3"/>
  <c r="I11" i="3"/>
  <c r="I10" i="3"/>
  <c r="I13" i="3"/>
  <c r="I17" i="3"/>
  <c r="I21" i="3"/>
  <c r="I14" i="3"/>
  <c r="I9" i="3"/>
  <c r="I12" i="3"/>
  <c r="I16" i="3"/>
  <c r="I28" i="3"/>
  <c r="I18" i="3"/>
  <c r="I22" i="3"/>
  <c r="I19" i="3"/>
  <c r="I20" i="3"/>
  <c r="I25" i="3"/>
  <c r="I24" i="3"/>
  <c r="I15" i="3"/>
  <c r="O8" i="3"/>
  <c r="O11" i="3"/>
</calcChain>
</file>

<file path=xl/sharedStrings.xml><?xml version="1.0" encoding="utf-8"?>
<sst xmlns="http://schemas.openxmlformats.org/spreadsheetml/2006/main" count="51" uniqueCount="51">
  <si>
    <t>Occupation</t>
  </si>
  <si>
    <t>Total</t>
  </si>
  <si>
    <t xml:space="preserve">Farming, fishing, &amp; forestry </t>
  </si>
  <si>
    <t>Building &amp; grounds cleaning, maintenance</t>
  </si>
  <si>
    <t>Life, physical, &amp; social science</t>
  </si>
  <si>
    <t>Food preparation &amp; serving related</t>
  </si>
  <si>
    <t>Production</t>
  </si>
  <si>
    <t>Computer &amp; mathematical</t>
  </si>
  <si>
    <t>Transportation &amp; material moving</t>
  </si>
  <si>
    <t>Healthcare support</t>
  </si>
  <si>
    <t>Installation, maintenance, &amp; repair</t>
  </si>
  <si>
    <t>Personal care &amp; service</t>
  </si>
  <si>
    <t>Architecture &amp; engineering</t>
  </si>
  <si>
    <t>Arts, design, entertainment, sports, media</t>
  </si>
  <si>
    <t>Office &amp; administrative support</t>
  </si>
  <si>
    <t>Business &amp; financial operations</t>
  </si>
  <si>
    <t>Sales &amp; related</t>
  </si>
  <si>
    <t>Healthcare practitioner &amp; technical</t>
  </si>
  <si>
    <t>Education instruction &amp; library</t>
  </si>
  <si>
    <t>Management</t>
  </si>
  <si>
    <t>Community &amp; social service</t>
  </si>
  <si>
    <t>Protective service</t>
  </si>
  <si>
    <t>Legal occupations</t>
  </si>
  <si>
    <t>Col.1</t>
  </si>
  <si>
    <t>Col. 2</t>
  </si>
  <si>
    <t>Col. 3</t>
  </si>
  <si>
    <t>Col.4</t>
  </si>
  <si>
    <t>Col.5</t>
  </si>
  <si>
    <t>Col.6</t>
  </si>
  <si>
    <t>Col.7</t>
  </si>
  <si>
    <t>Col. 6 * .6</t>
  </si>
  <si>
    <t>Estimating the Impact of Recent Immigration on Wages and Consumer Prices</t>
  </si>
  <si>
    <t>Col. 5 * .3</t>
  </si>
  <si>
    <t>All Workers in Q4 2023 (1,000s)</t>
  </si>
  <si>
    <t>All Immigrant Workers in Q4 2023 (1,000s)</t>
  </si>
  <si>
    <t>Number of Immigrants in Q4 2023 Q4 Who Said They Arrived 2020 to 2023</t>
  </si>
  <si>
    <t>Share of All Wages and Salary Paid in the Economy that Goes to Workers in this Occupation.*</t>
  </si>
  <si>
    <t xml:space="preserve">Percentage Increase in Supply of Labor in Last Three Years Caused by Immigration </t>
  </si>
  <si>
    <t>Impact of Immigration in Last Three Years on Wages</t>
  </si>
  <si>
    <t>Reduction in Consumer Prices Due to Immigration in the Last Three Years**</t>
  </si>
  <si>
    <t>2023 Median Weekly Earnings</t>
  </si>
  <si>
    <t>U.S.-Born Share of Workers in Occupation in 2023</t>
  </si>
  <si>
    <t>Share of All Workers in Occupation Without a Bachelor's</t>
  </si>
  <si>
    <t>Average Age of All Workers</t>
  </si>
  <si>
    <t>(Col. 3) / (Col. 1 - Col. 3)</t>
  </si>
  <si>
    <t>Weekly wages are only for incoming and outgoing rotation groups in the CPS.</t>
  </si>
  <si>
    <t xml:space="preserve">** Assumes labor is 60 percent of the economy. </t>
  </si>
  <si>
    <t>Construction &amp; extraction</t>
  </si>
  <si>
    <t>Characteristics of Occupations</t>
  </si>
  <si>
    <t>Source: Public-use fourth quarter (October, November, December) of the Current Population Survey (CPS) from 2023 for all figures except for sum of labor incomes, which comes from the public-use Annual Social and Economic Supplement of the CPS (CPS ASEC) from March 2023.</t>
  </si>
  <si>
    <t>* Takes wages and salary from the 2023  CPS ASEC for all workers and divides it by wages and salary paid to workers in each occupation. So, for example, all the wages paid in farming/fishing/forestry accounted for .29% of all wages and salary earned in the country by all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</si>
</sst>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quot;$&quot;#,##0"/>
    <numFmt numFmtId="166" formatCode="0.0%"/>
    <numFmt numFmtId="167" formatCode="_(* #,##0.0_);_(* \(#,##0.0\);_(* &quot;-&quot;??_);_(@_)"/>
  </numFmts>
  <fonts count="12" x14ac:knownFonts="1">
    <font>
      <sz val="11"/>
      <color theme="1"/>
      <name val="Calibri"/>
      <family val="2"/>
      <scheme val="minor"/>
    </font>
    <font>
      <sz val="11"/>
      <color theme="1"/>
      <name val="Calibri"/>
      <family val="2"/>
      <scheme val="minor"/>
    </font>
    <font>
      <sz val="10"/>
      <name val="Arial"/>
      <family val="2"/>
    </font>
    <font>
      <sz val="11"/>
      <name val="Calibri"/>
      <family val="2"/>
    </font>
    <font>
      <sz val="10"/>
      <name val="Arial"/>
      <family val="2"/>
    </font>
    <font>
      <b/>
      <sz val="22"/>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sz val="12"/>
      <name val="Calibri"/>
      <family val="2"/>
      <scheme val="minor"/>
    </font>
    <font>
      <sz val="8"/>
      <name val="Calibri"/>
      <family val="2"/>
      <scheme val="minor"/>
    </font>
    <font>
      <sz val="12"/>
      <name val="Calibri"/>
      <family val="2"/>
      <scheme val="minor"/>
    </font>
  </fonts>
  <fills count="3">
    <fill>
      <patternFill patternType="none"/>
    </fill>
    <fill>
      <patternFill patternType="gray125"/>
    </fill>
    <fill>
      <patternFill patternType="solid">
        <fgColor theme="1"/>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cellStyleXfs>
  <cellXfs count="71">
    <xf numFmtId="0" fontId="0" fillId="0" borderId="0" xfId="0"/>
    <xf numFmtId="0" fontId="2" fillId="0" borderId="0" xfId="3"/>
    <xf numFmtId="0" fontId="0" fillId="0" borderId="13" xfId="0" applyBorder="1"/>
    <xf numFmtId="43" fontId="0" fillId="0" borderId="0" xfId="0" applyNumberFormat="1"/>
    <xf numFmtId="0" fontId="8" fillId="0" borderId="8" xfId="0" applyFont="1" applyBorder="1" applyAlignment="1">
      <alignment horizont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wrapText="1"/>
    </xf>
    <xf numFmtId="166" fontId="0" fillId="0" borderId="0" xfId="2" applyNumberFormat="1" applyFont="1" applyFill="1"/>
    <xf numFmtId="10" fontId="0" fillId="0" borderId="0" xfId="2" applyNumberFormat="1" applyFont="1" applyFill="1"/>
    <xf numFmtId="10" fontId="0" fillId="0" borderId="0" xfId="2" applyNumberFormat="1" applyFont="1"/>
    <xf numFmtId="10" fontId="0" fillId="0" borderId="0" xfId="0" applyNumberFormat="1"/>
    <xf numFmtId="0" fontId="8" fillId="0" borderId="9" xfId="0" applyFont="1" applyBorder="1" applyAlignment="1">
      <alignment horizontal="center" wrapText="1"/>
    </xf>
    <xf numFmtId="10" fontId="7" fillId="0" borderId="1" xfId="2" applyNumberFormat="1" applyFont="1" applyFill="1" applyBorder="1"/>
    <xf numFmtId="10" fontId="7" fillId="0" borderId="11" xfId="2" applyNumberFormat="1" applyFont="1" applyFill="1" applyBorder="1"/>
    <xf numFmtId="0" fontId="8" fillId="2" borderId="4" xfId="0" applyFont="1" applyFill="1" applyBorder="1"/>
    <xf numFmtId="0" fontId="0" fillId="0" borderId="0" xfId="0" applyBorder="1"/>
    <xf numFmtId="10" fontId="0" fillId="0" borderId="0" xfId="2" applyNumberFormat="1" applyFont="1" applyFill="1" applyBorder="1"/>
    <xf numFmtId="0" fontId="5" fillId="0" borderId="0" xfId="0" applyFont="1" applyBorder="1" applyAlignment="1">
      <alignment horizontal="center"/>
    </xf>
    <xf numFmtId="0" fontId="8" fillId="0" borderId="11" xfId="0" applyFont="1" applyBorder="1"/>
    <xf numFmtId="0" fontId="8" fillId="0" borderId="12" xfId="0" applyFont="1" applyBorder="1"/>
    <xf numFmtId="0" fontId="11" fillId="0" borderId="11" xfId="3" applyFont="1" applyFill="1" applyBorder="1" applyAlignment="1">
      <alignment horizontal="left" vertical="top"/>
    </xf>
    <xf numFmtId="164" fontId="11" fillId="0" borderId="1" xfId="1" applyNumberFormat="1" applyFont="1" applyFill="1" applyBorder="1" applyAlignment="1"/>
    <xf numFmtId="164" fontId="11" fillId="0" borderId="11" xfId="1" applyNumberFormat="1" applyFont="1" applyFill="1" applyBorder="1" applyAlignment="1"/>
    <xf numFmtId="166" fontId="11" fillId="0" borderId="11" xfId="2" applyNumberFormat="1" applyFont="1" applyFill="1" applyBorder="1" applyAlignment="1"/>
    <xf numFmtId="165" fontId="11" fillId="0" borderId="1" xfId="1" applyNumberFormat="1" applyFont="1" applyFill="1" applyBorder="1" applyAlignment="1"/>
    <xf numFmtId="9" fontId="11" fillId="0" borderId="1" xfId="2" applyFont="1" applyFill="1" applyBorder="1" applyAlignment="1"/>
    <xf numFmtId="167" fontId="11" fillId="0" borderId="2" xfId="1" applyNumberFormat="1" applyFont="1" applyFill="1" applyBorder="1" applyAlignment="1"/>
    <xf numFmtId="0" fontId="11" fillId="0" borderId="11" xfId="3" applyFont="1" applyBorder="1" applyAlignment="1">
      <alignment horizontal="left" vertical="top"/>
    </xf>
    <xf numFmtId="0" fontId="6" fillId="0" borderId="6" xfId="0" applyFont="1" applyBorder="1" applyAlignment="1">
      <alignment horizontal="left" wrapText="1"/>
    </xf>
    <xf numFmtId="0" fontId="6" fillId="0" borderId="9" xfId="0" applyFont="1" applyBorder="1" applyAlignment="1">
      <alignment horizontal="left" wrapText="1"/>
    </xf>
    <xf numFmtId="0" fontId="9" fillId="0" borderId="6" xfId="0" applyFont="1" applyBorder="1" applyAlignment="1">
      <alignment horizontal="left" wrapText="1"/>
    </xf>
    <xf numFmtId="0" fontId="6" fillId="0" borderId="12" xfId="0" applyFont="1" applyBorder="1" applyAlignment="1">
      <alignment horizontal="left" wrapText="1"/>
    </xf>
    <xf numFmtId="0" fontId="9" fillId="0" borderId="12" xfId="0" applyFont="1" applyBorder="1" applyAlignment="1">
      <alignment horizontal="left" wrapText="1"/>
    </xf>
    <xf numFmtId="0" fontId="6" fillId="0" borderId="3" xfId="0" applyFont="1" applyBorder="1" applyAlignment="1">
      <alignment horizontal="left" wrapText="1"/>
    </xf>
    <xf numFmtId="9" fontId="6" fillId="0" borderId="3" xfId="2" applyFont="1" applyBorder="1" applyAlignment="1">
      <alignment horizontal="left" wrapText="1"/>
    </xf>
    <xf numFmtId="0" fontId="9" fillId="0" borderId="12" xfId="4" applyFont="1" applyBorder="1" applyAlignment="1">
      <alignment horizontal="left" wrapText="1"/>
    </xf>
    <xf numFmtId="0" fontId="6" fillId="0" borderId="5" xfId="0" applyFont="1" applyBorder="1" applyAlignment="1">
      <alignment horizontal="left" wrapText="1"/>
    </xf>
    <xf numFmtId="0" fontId="9" fillId="0" borderId="8" xfId="0" applyFont="1" applyBorder="1" applyAlignment="1">
      <alignment horizontal="left" wrapText="1"/>
    </xf>
    <xf numFmtId="10" fontId="7" fillId="0" borderId="14" xfId="2" applyNumberFormat="1" applyFont="1" applyFill="1" applyBorder="1"/>
    <xf numFmtId="0" fontId="6" fillId="2" borderId="4" xfId="0" applyFont="1" applyFill="1" applyBorder="1" applyAlignment="1">
      <alignment horizontal="left" wrapText="1"/>
    </xf>
    <xf numFmtId="166" fontId="7" fillId="2" borderId="0" xfId="2" applyNumberFormat="1" applyFont="1" applyFill="1" applyBorder="1"/>
    <xf numFmtId="10" fontId="11" fillId="0" borderId="2" xfId="2" applyNumberFormat="1" applyFont="1" applyFill="1" applyBorder="1" applyAlignment="1"/>
    <xf numFmtId="10" fontId="11" fillId="0" borderId="11" xfId="2" applyNumberFormat="1" applyFont="1" applyFill="1" applyBorder="1" applyAlignment="1"/>
    <xf numFmtId="10" fontId="7" fillId="0" borderId="11" xfId="2" applyNumberFormat="1" applyFont="1" applyBorder="1"/>
    <xf numFmtId="0" fontId="9" fillId="0" borderId="10" xfId="3" applyFont="1" applyBorder="1" applyAlignment="1">
      <alignment horizontal="left" vertical="top"/>
    </xf>
    <xf numFmtId="164" fontId="9" fillId="0" borderId="14" xfId="1" applyNumberFormat="1" applyFont="1" applyFill="1" applyBorder="1" applyAlignment="1"/>
    <xf numFmtId="164" fontId="9" fillId="0" borderId="10" xfId="1" applyNumberFormat="1" applyFont="1" applyFill="1" applyBorder="1" applyAlignment="1"/>
    <xf numFmtId="166" fontId="6" fillId="0" borderId="10" xfId="2" applyNumberFormat="1" applyFont="1" applyBorder="1"/>
    <xf numFmtId="10" fontId="9" fillId="0" borderId="15" xfId="2" applyNumberFormat="1" applyFont="1" applyFill="1" applyBorder="1" applyAlignment="1"/>
    <xf numFmtId="10" fontId="11" fillId="0" borderId="10" xfId="2" applyNumberFormat="1" applyFont="1" applyFill="1" applyBorder="1" applyAlignment="1"/>
    <xf numFmtId="166" fontId="6" fillId="2" borderId="14" xfId="2" applyNumberFormat="1" applyFont="1" applyFill="1" applyBorder="1"/>
    <xf numFmtId="165" fontId="9" fillId="0" borderId="14" xfId="1" applyNumberFormat="1" applyFont="1" applyFill="1" applyBorder="1" applyAlignment="1"/>
    <xf numFmtId="9" fontId="11" fillId="0" borderId="10" xfId="2" applyFont="1" applyFill="1" applyBorder="1" applyAlignment="1"/>
    <xf numFmtId="166" fontId="9" fillId="0" borderId="10" xfId="2" applyNumberFormat="1" applyFont="1" applyFill="1" applyBorder="1" applyAlignment="1"/>
    <xf numFmtId="167" fontId="9" fillId="0" borderId="15" xfId="1" applyNumberFormat="1" applyFont="1" applyFill="1" applyBorder="1" applyAlignment="1"/>
    <xf numFmtId="0" fontId="3" fillId="0" borderId="0" xfId="3" applyFont="1" applyBorder="1" applyAlignment="1">
      <alignment horizontal="left" vertical="top"/>
    </xf>
    <xf numFmtId="2" fontId="0" fillId="0" borderId="0" xfId="0" applyNumberFormat="1" applyBorder="1"/>
    <xf numFmtId="0" fontId="3" fillId="0" borderId="16" xfId="3" applyFont="1" applyBorder="1" applyAlignment="1">
      <alignment horizontal="left" vertical="top"/>
    </xf>
    <xf numFmtId="0" fontId="0" fillId="0" borderId="16" xfId="0" applyBorder="1"/>
    <xf numFmtId="0" fontId="8" fillId="0" borderId="1" xfId="0" applyFont="1" applyBorder="1" applyAlignment="1">
      <alignment horizontal="center" wrapText="1"/>
    </xf>
    <xf numFmtId="0" fontId="8" fillId="0" borderId="0"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5" fillId="0" borderId="6" xfId="0" applyFont="1" applyBorder="1" applyAlignment="1">
      <alignment horizontal="center" wrapText="1"/>
    </xf>
    <xf numFmtId="0" fontId="0" fillId="0" borderId="7" xfId="0" applyFont="1" applyBorder="1" applyAlignment="1">
      <alignment horizontal="center" wrapText="1"/>
    </xf>
    <xf numFmtId="0" fontId="0" fillId="0" borderId="8" xfId="0" applyFont="1" applyBorder="1" applyAlignment="1">
      <alignment horizontal="center" wrapText="1"/>
    </xf>
    <xf numFmtId="0" fontId="3" fillId="0" borderId="0" xfId="3" applyFont="1" applyBorder="1" applyAlignment="1">
      <alignment horizontal="left" vertical="top" wrapText="1"/>
    </xf>
    <xf numFmtId="0" fontId="0" fillId="0" borderId="0" xfId="0" applyBorder="1" applyAlignment="1">
      <alignment horizontal="left" vertical="top" wrapText="1"/>
    </xf>
  </cellXfs>
  <cellStyles count="5">
    <cellStyle name="Comma" xfId="1" builtinId="3"/>
    <cellStyle name="Normal" xfId="0" builtinId="0"/>
    <cellStyle name="Normal_Sheet1" xfId="3" xr:uid="{843E1347-ECE7-4297-AD96-749FC02DFB7D}"/>
    <cellStyle name="Normal_Sheet1_1" xfId="4" xr:uid="{0A9117CC-80F1-4641-A6C2-FFD5AAEBF9D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F3DEC-CD14-4838-9AC7-188C071BD977}">
  <dimension ref="A2:S33"/>
  <sheetViews>
    <sheetView tabSelected="1" zoomScale="130" zoomScaleNormal="130" workbookViewId="0"/>
  </sheetViews>
  <sheetFormatPr baseColWidth="10" defaultColWidth="8.83203125" defaultRowHeight="15" x14ac:dyDescent="0.2"/>
  <cols>
    <col min="2" max="2" width="38.83203125" customWidth="1"/>
    <col min="3" max="3" width="13" customWidth="1"/>
    <col min="4" max="4" width="15.33203125" customWidth="1"/>
    <col min="5" max="5" width="13.33203125" customWidth="1"/>
    <col min="6" max="6" width="14.83203125" customWidth="1"/>
    <col min="7" max="7" width="18.83203125" customWidth="1"/>
    <col min="8" max="8" width="15.83203125" customWidth="1"/>
    <col min="9" max="9" width="14.1640625" customWidth="1"/>
    <col min="10" max="10" width="1.33203125" customWidth="1"/>
    <col min="11" max="11" width="14.83203125" customWidth="1"/>
    <col min="12" max="12" width="15.6640625" customWidth="1"/>
    <col min="13" max="13" width="13.6640625" customWidth="1"/>
    <col min="14" max="14" width="14.5" customWidth="1"/>
    <col min="15" max="15" width="18.83203125" hidden="1" customWidth="1"/>
    <col min="16" max="16" width="15" customWidth="1"/>
    <col min="17" max="17" width="9.1640625" bestFit="1" customWidth="1"/>
  </cols>
  <sheetData>
    <row r="2" spans="1:18" ht="16" thickBot="1" x14ac:dyDescent="0.25"/>
    <row r="3" spans="1:18" ht="30" thickBot="1" x14ac:dyDescent="0.4">
      <c r="B3" s="66" t="s">
        <v>31</v>
      </c>
      <c r="C3" s="67"/>
      <c r="D3" s="67"/>
      <c r="E3" s="67"/>
      <c r="F3" s="67"/>
      <c r="G3" s="67"/>
      <c r="H3" s="67"/>
      <c r="I3" s="67"/>
      <c r="J3" s="67"/>
      <c r="K3" s="67"/>
      <c r="L3" s="67"/>
      <c r="M3" s="67"/>
      <c r="N3" s="68"/>
      <c r="O3" s="18"/>
      <c r="P3" s="18"/>
    </row>
    <row r="4" spans="1:18" ht="22.5" customHeight="1" thickBot="1" x14ac:dyDescent="0.3">
      <c r="B4" s="19"/>
      <c r="C4" s="5" t="s">
        <v>23</v>
      </c>
      <c r="D4" s="12" t="s">
        <v>24</v>
      </c>
      <c r="E4" s="5" t="s">
        <v>25</v>
      </c>
      <c r="F4" s="12" t="s">
        <v>26</v>
      </c>
      <c r="G4" s="6" t="s">
        <v>27</v>
      </c>
      <c r="H4" s="5" t="s">
        <v>28</v>
      </c>
      <c r="I4" s="5" t="s">
        <v>29</v>
      </c>
      <c r="J4" s="15"/>
      <c r="K4" s="60" t="s">
        <v>48</v>
      </c>
      <c r="L4" s="61"/>
      <c r="M4" s="61"/>
      <c r="N4" s="62"/>
    </row>
    <row r="5" spans="1:18" ht="46.5" customHeight="1" thickBot="1" x14ac:dyDescent="0.3">
      <c r="B5" s="19"/>
      <c r="C5" s="5"/>
      <c r="D5" s="12"/>
      <c r="E5" s="5"/>
      <c r="F5" s="20"/>
      <c r="G5" s="4" t="s">
        <v>44</v>
      </c>
      <c r="H5" s="6" t="s">
        <v>32</v>
      </c>
      <c r="I5" s="7" t="s">
        <v>30</v>
      </c>
      <c r="J5" s="15"/>
      <c r="K5" s="63"/>
      <c r="L5" s="64"/>
      <c r="M5" s="64"/>
      <c r="N5" s="65"/>
    </row>
    <row r="6" spans="1:18" ht="115.5" customHeight="1" thickBot="1" x14ac:dyDescent="0.3">
      <c r="A6" s="1"/>
      <c r="B6" s="20" t="s">
        <v>0</v>
      </c>
      <c r="C6" s="29" t="s">
        <v>33</v>
      </c>
      <c r="D6" s="30" t="s">
        <v>34</v>
      </c>
      <c r="E6" s="31" t="s">
        <v>35</v>
      </c>
      <c r="F6" s="32" t="s">
        <v>36</v>
      </c>
      <c r="G6" s="38" t="s">
        <v>37</v>
      </c>
      <c r="H6" s="33" t="s">
        <v>38</v>
      </c>
      <c r="I6" s="34" t="s">
        <v>39</v>
      </c>
      <c r="J6" s="40"/>
      <c r="K6" s="34" t="s">
        <v>40</v>
      </c>
      <c r="L6" s="35" t="s">
        <v>41</v>
      </c>
      <c r="M6" s="36" t="s">
        <v>42</v>
      </c>
      <c r="N6" s="37" t="s">
        <v>43</v>
      </c>
    </row>
    <row r="7" spans="1:18" ht="16" x14ac:dyDescent="0.2">
      <c r="A7" s="1"/>
      <c r="B7" s="21" t="s">
        <v>2</v>
      </c>
      <c r="C7" s="22">
        <v>999.01400000000001</v>
      </c>
      <c r="D7" s="23">
        <v>401.16800000000001</v>
      </c>
      <c r="E7" s="22">
        <v>63.448</v>
      </c>
      <c r="F7" s="14">
        <v>2.8955623275620014E-3</v>
      </c>
      <c r="G7" s="42">
        <f t="shared" ref="G7:G29" si="0">E7/(C7-E7)</f>
        <v>6.7817770205415753E-2</v>
      </c>
      <c r="H7" s="43">
        <f t="shared" ref="H7:H29" si="1">G7*0.3</f>
        <v>2.0345331061624724E-2</v>
      </c>
      <c r="I7" s="39">
        <f t="shared" ref="I7:I29" si="2">H7*0.6</f>
        <v>1.2207198636974835E-2</v>
      </c>
      <c r="J7" s="41"/>
      <c r="K7" s="25">
        <v>674</v>
      </c>
      <c r="L7" s="26">
        <f t="shared" ref="L7:L29" si="3">1-(D7/C7)</f>
        <v>0.59843605795314181</v>
      </c>
      <c r="M7" s="24">
        <v>0.8960696285841554</v>
      </c>
      <c r="N7" s="27">
        <v>41.032205484627177</v>
      </c>
      <c r="O7" s="8">
        <f t="shared" ref="O7:O29" si="4">G7*0.3</f>
        <v>2.0345331061624724E-2</v>
      </c>
      <c r="P7" s="9"/>
      <c r="Q7" s="10"/>
      <c r="R7" s="3"/>
    </row>
    <row r="8" spans="1:18" ht="16" x14ac:dyDescent="0.2">
      <c r="A8" s="1"/>
      <c r="B8" s="21" t="s">
        <v>47</v>
      </c>
      <c r="C8" s="22">
        <v>8511.473</v>
      </c>
      <c r="D8" s="23">
        <v>2937.5909999999999</v>
      </c>
      <c r="E8" s="22">
        <v>448.98599999999999</v>
      </c>
      <c r="F8" s="14">
        <v>3.8563802163544235E-2</v>
      </c>
      <c r="G8" s="42">
        <f t="shared" si="0"/>
        <v>5.5688275838460262E-2</v>
      </c>
      <c r="H8" s="43">
        <f t="shared" si="1"/>
        <v>1.6706482751538076E-2</v>
      </c>
      <c r="I8" s="13">
        <f t="shared" si="2"/>
        <v>1.0023889650922846E-2</v>
      </c>
      <c r="J8" s="41"/>
      <c r="K8" s="25">
        <v>962</v>
      </c>
      <c r="L8" s="26">
        <f t="shared" si="3"/>
        <v>0.65486690729090014</v>
      </c>
      <c r="M8" s="24">
        <v>0.91360812794778623</v>
      </c>
      <c r="N8" s="27">
        <v>40.824950437285004</v>
      </c>
      <c r="O8" s="8">
        <f t="shared" si="4"/>
        <v>1.6706482751538076E-2</v>
      </c>
      <c r="P8" s="9"/>
      <c r="Q8" s="10"/>
      <c r="R8" s="3"/>
    </row>
    <row r="9" spans="1:18" ht="16" x14ac:dyDescent="0.2">
      <c r="A9" s="1"/>
      <c r="B9" s="21" t="s">
        <v>3</v>
      </c>
      <c r="C9" s="22">
        <v>5504.9449999999997</v>
      </c>
      <c r="D9" s="23">
        <v>2380.8589999999999</v>
      </c>
      <c r="E9" s="22">
        <v>271.678</v>
      </c>
      <c r="F9" s="14">
        <v>1.6376454979132354E-2</v>
      </c>
      <c r="G9" s="42">
        <f t="shared" si="0"/>
        <v>5.1913651644374344E-2</v>
      </c>
      <c r="H9" s="43">
        <f t="shared" si="1"/>
        <v>1.5574095493312302E-2</v>
      </c>
      <c r="I9" s="13">
        <f t="shared" si="2"/>
        <v>9.3444572959873809E-3</v>
      </c>
      <c r="J9" s="41"/>
      <c r="K9" s="25">
        <v>640</v>
      </c>
      <c r="L9" s="26">
        <f t="shared" si="3"/>
        <v>0.56750539741995598</v>
      </c>
      <c r="M9" s="24">
        <v>0.90206567042280539</v>
      </c>
      <c r="N9" s="27">
        <v>44.70229137777801</v>
      </c>
      <c r="O9" s="8">
        <f t="shared" si="4"/>
        <v>1.5574095493312302E-2</v>
      </c>
      <c r="P9" s="9"/>
      <c r="Q9" s="10"/>
      <c r="R9" s="3"/>
    </row>
    <row r="10" spans="1:18" ht="16" x14ac:dyDescent="0.2">
      <c r="A10" s="1"/>
      <c r="B10" s="21" t="s">
        <v>4</v>
      </c>
      <c r="C10" s="22">
        <v>1956.597</v>
      </c>
      <c r="D10" s="23">
        <v>458.315</v>
      </c>
      <c r="E10" s="22">
        <v>77.510000000000005</v>
      </c>
      <c r="F10" s="14">
        <v>1.5311166912381166E-2</v>
      </c>
      <c r="G10" s="42">
        <f t="shared" si="0"/>
        <v>4.1248755379607226E-2</v>
      </c>
      <c r="H10" s="43">
        <f t="shared" si="1"/>
        <v>1.2374626613882167E-2</v>
      </c>
      <c r="I10" s="13">
        <f t="shared" si="2"/>
        <v>7.4247759683293002E-3</v>
      </c>
      <c r="J10" s="41"/>
      <c r="K10" s="25">
        <v>1460</v>
      </c>
      <c r="L10" s="26">
        <f t="shared" si="3"/>
        <v>0.76575912157690107</v>
      </c>
      <c r="M10" s="24">
        <v>0.14243300996577221</v>
      </c>
      <c r="N10" s="27">
        <v>41.404111248785583</v>
      </c>
      <c r="O10" s="8">
        <f t="shared" si="4"/>
        <v>1.2374626613882167E-2</v>
      </c>
      <c r="P10" s="9"/>
      <c r="Q10" s="10"/>
      <c r="R10" s="3"/>
    </row>
    <row r="11" spans="1:18" ht="16" x14ac:dyDescent="0.2">
      <c r="A11" s="1"/>
      <c r="B11" s="21" t="s">
        <v>5</v>
      </c>
      <c r="C11" s="22">
        <v>8128.3950000000004</v>
      </c>
      <c r="D11" s="23">
        <v>2000.0530000000001</v>
      </c>
      <c r="E11" s="22">
        <v>303.32400000000001</v>
      </c>
      <c r="F11" s="14">
        <v>2.1695272931847233E-2</v>
      </c>
      <c r="G11" s="42">
        <f t="shared" si="0"/>
        <v>3.8763098762937737E-2</v>
      </c>
      <c r="H11" s="43">
        <f t="shared" si="1"/>
        <v>1.162892962888132E-2</v>
      </c>
      <c r="I11" s="13">
        <f t="shared" si="2"/>
        <v>6.9773577773287916E-3</v>
      </c>
      <c r="J11" s="41"/>
      <c r="K11" s="25">
        <v>504</v>
      </c>
      <c r="L11" s="26">
        <f t="shared" si="3"/>
        <v>0.75394244497222385</v>
      </c>
      <c r="M11" s="24">
        <v>0.90370191117657162</v>
      </c>
      <c r="N11" s="27">
        <v>33.411395702593481</v>
      </c>
      <c r="O11" s="8">
        <f t="shared" si="4"/>
        <v>1.162892962888132E-2</v>
      </c>
      <c r="P11" s="9"/>
      <c r="Q11" s="10"/>
      <c r="R11" s="3"/>
    </row>
    <row r="12" spans="1:18" ht="16" x14ac:dyDescent="0.2">
      <c r="A12" s="1"/>
      <c r="B12" s="21" t="s">
        <v>6</v>
      </c>
      <c r="C12" s="22">
        <v>8282.509</v>
      </c>
      <c r="D12" s="23">
        <v>2098.6419999999998</v>
      </c>
      <c r="E12" s="22">
        <v>272.75</v>
      </c>
      <c r="F12" s="14">
        <v>3.8534764785625432E-2</v>
      </c>
      <c r="G12" s="42">
        <f t="shared" si="0"/>
        <v>3.4052210559643553E-2</v>
      </c>
      <c r="H12" s="43">
        <f t="shared" si="1"/>
        <v>1.0215663167893066E-2</v>
      </c>
      <c r="I12" s="13">
        <f t="shared" si="2"/>
        <v>6.1293979007358392E-3</v>
      </c>
      <c r="J12" s="41"/>
      <c r="K12" s="25">
        <v>880</v>
      </c>
      <c r="L12" s="26">
        <f t="shared" si="3"/>
        <v>0.74661760101920804</v>
      </c>
      <c r="M12" s="24">
        <v>0.87312829964929706</v>
      </c>
      <c r="N12" s="27">
        <v>42.687524437446051</v>
      </c>
      <c r="O12" s="8">
        <f t="shared" si="4"/>
        <v>1.0215663167893066E-2</v>
      </c>
      <c r="P12" s="9"/>
      <c r="Q12" s="10"/>
      <c r="R12" s="3"/>
    </row>
    <row r="13" spans="1:18" ht="16" x14ac:dyDescent="0.2">
      <c r="A13" s="1"/>
      <c r="B13" s="21" t="s">
        <v>7</v>
      </c>
      <c r="C13" s="22">
        <v>6592.6469999999999</v>
      </c>
      <c r="D13" s="23">
        <v>1680.4110000000001</v>
      </c>
      <c r="E13" s="22">
        <v>187.595</v>
      </c>
      <c r="F13" s="14">
        <v>7.387196722239292E-2</v>
      </c>
      <c r="G13" s="42">
        <f t="shared" si="0"/>
        <v>2.9288599062115343E-2</v>
      </c>
      <c r="H13" s="43">
        <f t="shared" si="1"/>
        <v>8.7865797186346024E-3</v>
      </c>
      <c r="I13" s="13">
        <f t="shared" si="2"/>
        <v>5.2719478311807613E-3</v>
      </c>
      <c r="J13" s="41"/>
      <c r="K13" s="25">
        <v>1770</v>
      </c>
      <c r="L13" s="26">
        <f t="shared" si="3"/>
        <v>0.74510830020172469</v>
      </c>
      <c r="M13" s="24">
        <v>0.24504569332383588</v>
      </c>
      <c r="N13" s="27">
        <v>41.230420472992783</v>
      </c>
      <c r="O13" s="8">
        <f t="shared" si="4"/>
        <v>8.7865797186346024E-3</v>
      </c>
      <c r="P13" s="9"/>
      <c r="Q13" s="10"/>
      <c r="R13" s="3"/>
    </row>
    <row r="14" spans="1:18" ht="16" x14ac:dyDescent="0.2">
      <c r="A14" s="1"/>
      <c r="B14" s="21" t="s">
        <v>8</v>
      </c>
      <c r="C14" s="22">
        <v>11791.312</v>
      </c>
      <c r="D14" s="23">
        <v>2656.0909999999999</v>
      </c>
      <c r="E14" s="22">
        <v>315.12700000000001</v>
      </c>
      <c r="F14" s="14">
        <v>4.9176795981135606E-2</v>
      </c>
      <c r="G14" s="42">
        <f t="shared" si="0"/>
        <v>2.74592122730681E-2</v>
      </c>
      <c r="H14" s="43">
        <f t="shared" si="1"/>
        <v>8.2377636819204302E-3</v>
      </c>
      <c r="I14" s="13">
        <f t="shared" si="2"/>
        <v>4.942658209152258E-3</v>
      </c>
      <c r="J14" s="41"/>
      <c r="K14" s="25">
        <v>800</v>
      </c>
      <c r="L14" s="26">
        <f t="shared" si="3"/>
        <v>0.77474169117058389</v>
      </c>
      <c r="M14" s="24">
        <v>0.87528665173137643</v>
      </c>
      <c r="N14" s="27">
        <v>41.315447096240149</v>
      </c>
      <c r="O14" s="8">
        <f t="shared" si="4"/>
        <v>8.2377636819204302E-3</v>
      </c>
      <c r="P14" s="9"/>
      <c r="Q14" s="10"/>
      <c r="R14" s="3"/>
    </row>
    <row r="15" spans="1:18" ht="16" x14ac:dyDescent="0.2">
      <c r="A15" s="1"/>
      <c r="B15" s="21" t="s">
        <v>9</v>
      </c>
      <c r="C15" s="22">
        <v>5076.8770000000004</v>
      </c>
      <c r="D15" s="23">
        <v>1273.634</v>
      </c>
      <c r="E15" s="22">
        <v>122.85899999999999</v>
      </c>
      <c r="F15" s="14">
        <v>1.6632363552084584E-2</v>
      </c>
      <c r="G15" s="42">
        <f t="shared" si="0"/>
        <v>2.4799869520054224E-2</v>
      </c>
      <c r="H15" s="43">
        <f t="shared" si="1"/>
        <v>7.4399608560162672E-3</v>
      </c>
      <c r="I15" s="13">
        <f t="shared" si="2"/>
        <v>4.4639765136097603E-3</v>
      </c>
      <c r="J15" s="41"/>
      <c r="K15" s="25">
        <v>632</v>
      </c>
      <c r="L15" s="26">
        <f t="shared" si="3"/>
        <v>0.74913042013820696</v>
      </c>
      <c r="M15" s="24">
        <v>0.81427893565276444</v>
      </c>
      <c r="N15" s="27">
        <v>41.523653827539881</v>
      </c>
      <c r="O15" s="8">
        <f t="shared" si="4"/>
        <v>7.4399608560162672E-3</v>
      </c>
      <c r="P15" s="9"/>
      <c r="Q15" s="10"/>
      <c r="R15" s="3"/>
    </row>
    <row r="16" spans="1:18" ht="16" x14ac:dyDescent="0.2">
      <c r="A16" s="1"/>
      <c r="B16" s="21" t="s">
        <v>10</v>
      </c>
      <c r="C16" s="22">
        <v>4878.5690000000004</v>
      </c>
      <c r="D16" s="23">
        <v>900.23099999999999</v>
      </c>
      <c r="E16" s="22">
        <v>99.091999999999999</v>
      </c>
      <c r="F16" s="14">
        <v>2.7017861493469832E-2</v>
      </c>
      <c r="G16" s="42">
        <f t="shared" si="0"/>
        <v>2.073281239767447E-2</v>
      </c>
      <c r="H16" s="43">
        <f t="shared" si="1"/>
        <v>6.2198437193023409E-3</v>
      </c>
      <c r="I16" s="13">
        <f t="shared" si="2"/>
        <v>3.7319062315814043E-3</v>
      </c>
      <c r="J16" s="41"/>
      <c r="K16" s="25">
        <v>1100</v>
      </c>
      <c r="L16" s="26">
        <f t="shared" si="3"/>
        <v>0.81547232395401192</v>
      </c>
      <c r="M16" s="24">
        <v>0.89477100871771853</v>
      </c>
      <c r="N16" s="27">
        <v>41.713018817754168</v>
      </c>
      <c r="O16" s="8">
        <f t="shared" si="4"/>
        <v>6.2198437193023409E-3</v>
      </c>
      <c r="P16" s="9"/>
      <c r="Q16" s="10"/>
      <c r="R16" s="3"/>
    </row>
    <row r="17" spans="1:19" ht="16" x14ac:dyDescent="0.2">
      <c r="A17" s="1"/>
      <c r="B17" s="21" t="s">
        <v>11</v>
      </c>
      <c r="C17" s="22">
        <v>4163.1909999999998</v>
      </c>
      <c r="D17" s="23">
        <v>858.57299999999998</v>
      </c>
      <c r="E17" s="22">
        <v>79.031999999999996</v>
      </c>
      <c r="F17" s="14">
        <v>9.9729563346565679E-3</v>
      </c>
      <c r="G17" s="42">
        <f t="shared" si="0"/>
        <v>1.9350862686785701E-2</v>
      </c>
      <c r="H17" s="43">
        <f t="shared" si="1"/>
        <v>5.8052588060357102E-3</v>
      </c>
      <c r="I17" s="13">
        <f t="shared" si="2"/>
        <v>3.4831552836214262E-3</v>
      </c>
      <c r="J17" s="41"/>
      <c r="K17" s="25">
        <v>586</v>
      </c>
      <c r="L17" s="26">
        <f t="shared" si="3"/>
        <v>0.79377045155987314</v>
      </c>
      <c r="M17" s="24">
        <v>0.79854899763186471</v>
      </c>
      <c r="N17" s="27">
        <v>39.403664228834273</v>
      </c>
      <c r="O17" s="8">
        <f t="shared" si="4"/>
        <v>5.8052588060357102E-3</v>
      </c>
      <c r="P17" s="9"/>
      <c r="Q17" s="10"/>
      <c r="R17" s="3"/>
    </row>
    <row r="18" spans="1:19" ht="16" x14ac:dyDescent="0.2">
      <c r="A18" s="1"/>
      <c r="B18" s="28" t="s">
        <v>12</v>
      </c>
      <c r="C18" s="22">
        <v>3505.1660000000002</v>
      </c>
      <c r="D18" s="23">
        <v>626.00699999999995</v>
      </c>
      <c r="E18" s="22">
        <v>55.822000000000003</v>
      </c>
      <c r="F18" s="44">
        <v>3.7017141529582617E-2</v>
      </c>
      <c r="G18" s="42">
        <f t="shared" si="0"/>
        <v>1.6183367040225619E-2</v>
      </c>
      <c r="H18" s="43">
        <f t="shared" si="1"/>
        <v>4.8550101120676857E-3</v>
      </c>
      <c r="I18" s="13">
        <f t="shared" si="2"/>
        <v>2.9130060672406112E-3</v>
      </c>
      <c r="J18" s="41"/>
      <c r="K18" s="25">
        <v>1730</v>
      </c>
      <c r="L18" s="26">
        <f t="shared" si="3"/>
        <v>0.82140446415376622</v>
      </c>
      <c r="M18" s="24">
        <v>0.27732780701399024</v>
      </c>
      <c r="N18" s="27">
        <v>42.442158936319188</v>
      </c>
      <c r="O18" s="8">
        <f t="shared" si="4"/>
        <v>4.8550101120676857E-3</v>
      </c>
      <c r="P18" s="9"/>
      <c r="Q18" s="10"/>
      <c r="R18" s="3"/>
    </row>
    <row r="19" spans="1:19" ht="16" x14ac:dyDescent="0.2">
      <c r="A19" s="1"/>
      <c r="B19" s="28" t="s">
        <v>13</v>
      </c>
      <c r="C19" s="22">
        <v>3516.79</v>
      </c>
      <c r="D19" s="23">
        <v>473.19600000000003</v>
      </c>
      <c r="E19" s="22">
        <v>50.362000000000002</v>
      </c>
      <c r="F19" s="44">
        <v>1.8019180737058802E-2</v>
      </c>
      <c r="G19" s="42">
        <f t="shared" si="0"/>
        <v>1.4528500231362084E-2</v>
      </c>
      <c r="H19" s="43">
        <f t="shared" si="1"/>
        <v>4.3585500694086248E-3</v>
      </c>
      <c r="I19" s="13">
        <f t="shared" si="2"/>
        <v>2.615130041645175E-3</v>
      </c>
      <c r="J19" s="41"/>
      <c r="K19" s="25">
        <v>1250</v>
      </c>
      <c r="L19" s="26">
        <f t="shared" si="3"/>
        <v>0.86544661466849027</v>
      </c>
      <c r="M19" s="24">
        <v>0.35998225654645288</v>
      </c>
      <c r="N19" s="27">
        <v>41.982327616994006</v>
      </c>
      <c r="O19" s="8">
        <f t="shared" si="4"/>
        <v>4.3585500694086248E-3</v>
      </c>
      <c r="P19" s="9"/>
      <c r="Q19" s="10"/>
      <c r="R19" s="3"/>
    </row>
    <row r="20" spans="1:19" ht="16" x14ac:dyDescent="0.2">
      <c r="A20" s="1"/>
      <c r="B20" s="28" t="s">
        <v>14</v>
      </c>
      <c r="C20" s="22">
        <v>15670.536</v>
      </c>
      <c r="D20" s="23">
        <v>1941.136</v>
      </c>
      <c r="E20" s="22">
        <v>216.6</v>
      </c>
      <c r="F20" s="44">
        <v>7.1547746432140263E-2</v>
      </c>
      <c r="G20" s="42">
        <f t="shared" si="0"/>
        <v>1.4015846836689371E-2</v>
      </c>
      <c r="H20" s="43">
        <f t="shared" si="1"/>
        <v>4.2047540510068114E-3</v>
      </c>
      <c r="I20" s="13">
        <f t="shared" si="2"/>
        <v>2.5228524306040866E-3</v>
      </c>
      <c r="J20" s="41"/>
      <c r="K20" s="25">
        <v>800</v>
      </c>
      <c r="L20" s="26">
        <f t="shared" si="3"/>
        <v>0.87612829580302809</v>
      </c>
      <c r="M20" s="24">
        <v>0.72566822219737726</v>
      </c>
      <c r="N20" s="27">
        <v>42.721501302934627</v>
      </c>
      <c r="O20" s="8">
        <f t="shared" si="4"/>
        <v>4.2047540510068114E-3</v>
      </c>
      <c r="P20" s="9"/>
      <c r="Q20" s="10"/>
      <c r="R20" s="3"/>
    </row>
    <row r="21" spans="1:19" ht="16" x14ac:dyDescent="0.2">
      <c r="A21" s="1"/>
      <c r="B21" s="28" t="s">
        <v>15</v>
      </c>
      <c r="C21" s="22">
        <v>9800.0959999999995</v>
      </c>
      <c r="D21" s="23">
        <v>1381.655</v>
      </c>
      <c r="E21" s="22">
        <v>115.223</v>
      </c>
      <c r="F21" s="44">
        <v>8.168290139794683E-2</v>
      </c>
      <c r="G21" s="42">
        <f t="shared" si="0"/>
        <v>1.1897213314000092E-2</v>
      </c>
      <c r="H21" s="43">
        <f t="shared" si="1"/>
        <v>3.5691639942000272E-3</v>
      </c>
      <c r="I21" s="13">
        <f t="shared" si="2"/>
        <v>2.1414983965200164E-3</v>
      </c>
      <c r="J21" s="41"/>
      <c r="K21" s="25">
        <v>1500</v>
      </c>
      <c r="L21" s="26">
        <f t="shared" si="3"/>
        <v>0.8590161769843887</v>
      </c>
      <c r="M21" s="24">
        <v>0.2726168470815844</v>
      </c>
      <c r="N21" s="27">
        <v>43.431322266372007</v>
      </c>
      <c r="O21" s="8">
        <f t="shared" si="4"/>
        <v>3.5691639942000272E-3</v>
      </c>
      <c r="P21" s="9"/>
      <c r="Q21" s="10"/>
      <c r="R21" s="3"/>
    </row>
    <row r="22" spans="1:19" ht="14.5" customHeight="1" x14ac:dyDescent="0.2">
      <c r="A22" s="1"/>
      <c r="B22" s="28" t="s">
        <v>16</v>
      </c>
      <c r="C22" s="22">
        <v>14354.805</v>
      </c>
      <c r="D22" s="23">
        <v>1952.2360000000001</v>
      </c>
      <c r="E22" s="22">
        <v>167.93899999999999</v>
      </c>
      <c r="F22" s="44">
        <v>7.9032647902928271E-2</v>
      </c>
      <c r="G22" s="42">
        <f t="shared" si="0"/>
        <v>1.1837639123397655E-2</v>
      </c>
      <c r="H22" s="43">
        <f t="shared" si="1"/>
        <v>3.5512917370192965E-3</v>
      </c>
      <c r="I22" s="13">
        <f t="shared" si="2"/>
        <v>2.1307750422115777E-3</v>
      </c>
      <c r="J22" s="41"/>
      <c r="K22" s="25">
        <v>798</v>
      </c>
      <c r="L22" s="26">
        <f t="shared" si="3"/>
        <v>0.8640012177107248</v>
      </c>
      <c r="M22" s="24">
        <v>0.6701844901539582</v>
      </c>
      <c r="N22" s="27">
        <v>41.710863779370968</v>
      </c>
      <c r="O22" s="8">
        <f t="shared" si="4"/>
        <v>3.5512917370192965E-3</v>
      </c>
      <c r="P22" s="9"/>
      <c r="Q22" s="10"/>
      <c r="R22" s="3"/>
    </row>
    <row r="23" spans="1:19" ht="16" x14ac:dyDescent="0.2">
      <c r="A23" s="1"/>
      <c r="B23" s="28" t="s">
        <v>17</v>
      </c>
      <c r="C23" s="22">
        <v>10378.279</v>
      </c>
      <c r="D23" s="23">
        <v>1649.78</v>
      </c>
      <c r="E23" s="22">
        <v>115.714</v>
      </c>
      <c r="F23" s="44">
        <v>9.0122591770791544E-2</v>
      </c>
      <c r="G23" s="42">
        <f t="shared" si="0"/>
        <v>1.1275348804124504E-2</v>
      </c>
      <c r="H23" s="43">
        <f t="shared" si="1"/>
        <v>3.382604641237351E-3</v>
      </c>
      <c r="I23" s="13">
        <f t="shared" si="2"/>
        <v>2.0295627847424103E-3</v>
      </c>
      <c r="J23" s="41"/>
      <c r="K23" s="25">
        <v>1310</v>
      </c>
      <c r="L23" s="26">
        <f t="shared" si="3"/>
        <v>0.84103530074687716</v>
      </c>
      <c r="M23" s="24">
        <v>0.33021467239414165</v>
      </c>
      <c r="N23" s="27">
        <v>42.339515084573016</v>
      </c>
      <c r="O23" s="8">
        <f t="shared" si="4"/>
        <v>3.382604641237351E-3</v>
      </c>
      <c r="P23" s="9"/>
      <c r="Q23" s="10"/>
      <c r="R23" s="3"/>
    </row>
    <row r="24" spans="1:19" ht="16" x14ac:dyDescent="0.2">
      <c r="A24" s="1"/>
      <c r="B24" s="28" t="s">
        <v>18</v>
      </c>
      <c r="C24" s="22">
        <v>9548.6659999999993</v>
      </c>
      <c r="D24" s="23">
        <v>1012.2569999999999</v>
      </c>
      <c r="E24" s="22">
        <v>93.515000000000001</v>
      </c>
      <c r="F24" s="44">
        <v>5.3668001637810672E-2</v>
      </c>
      <c r="G24" s="42">
        <f t="shared" si="0"/>
        <v>9.8903761558117899E-3</v>
      </c>
      <c r="H24" s="43">
        <f t="shared" si="1"/>
        <v>2.9671128467435369E-3</v>
      </c>
      <c r="I24" s="13">
        <f t="shared" si="2"/>
        <v>1.780267708046122E-3</v>
      </c>
      <c r="J24" s="41"/>
      <c r="K24" s="25">
        <v>1130</v>
      </c>
      <c r="L24" s="26">
        <f t="shared" si="3"/>
        <v>0.89398969447669441</v>
      </c>
      <c r="M24" s="24">
        <v>0.22191602470962959</v>
      </c>
      <c r="N24" s="27">
        <v>43.038083687882811</v>
      </c>
      <c r="O24" s="8">
        <f t="shared" si="4"/>
        <v>2.9671128467435369E-3</v>
      </c>
      <c r="P24" s="9"/>
      <c r="Q24" s="10"/>
      <c r="R24" s="3"/>
    </row>
    <row r="25" spans="1:19" ht="16" x14ac:dyDescent="0.2">
      <c r="A25" s="1"/>
      <c r="B25" s="28" t="s">
        <v>19</v>
      </c>
      <c r="C25" s="22">
        <v>20928.195</v>
      </c>
      <c r="D25" s="23">
        <v>2826.4630000000002</v>
      </c>
      <c r="E25" s="22">
        <v>180.70599999999999</v>
      </c>
      <c r="F25" s="44">
        <v>0.20018232081474127</v>
      </c>
      <c r="G25" s="42">
        <f t="shared" si="0"/>
        <v>8.7097768795057554E-3</v>
      </c>
      <c r="H25" s="43">
        <f t="shared" si="1"/>
        <v>2.6129330638517264E-3</v>
      </c>
      <c r="I25" s="13">
        <f t="shared" si="2"/>
        <v>1.5677598383110358E-3</v>
      </c>
      <c r="J25" s="41"/>
      <c r="K25" s="25">
        <v>1630</v>
      </c>
      <c r="L25" s="26">
        <f t="shared" si="3"/>
        <v>0.86494473125847693</v>
      </c>
      <c r="M25" s="24">
        <v>0.40856738959093231</v>
      </c>
      <c r="N25" s="27">
        <v>46.474235648336858</v>
      </c>
      <c r="O25" s="8">
        <f t="shared" si="4"/>
        <v>2.6129330638517264E-3</v>
      </c>
      <c r="P25" s="9"/>
      <c r="Q25" s="10"/>
      <c r="R25" s="3"/>
    </row>
    <row r="26" spans="1:19" ht="16" x14ac:dyDescent="0.2">
      <c r="A26" s="1"/>
      <c r="B26" s="28" t="s">
        <v>20</v>
      </c>
      <c r="C26" s="22">
        <v>2968.63</v>
      </c>
      <c r="D26" s="23">
        <v>293.86399999999998</v>
      </c>
      <c r="E26" s="22">
        <v>19.542999999999999</v>
      </c>
      <c r="F26" s="44">
        <v>1.3631495578745432E-2</v>
      </c>
      <c r="G26" s="42">
        <f t="shared" si="0"/>
        <v>6.626796700131261E-3</v>
      </c>
      <c r="H26" s="43">
        <f t="shared" si="1"/>
        <v>1.9880390100393782E-3</v>
      </c>
      <c r="I26" s="13">
        <f t="shared" si="2"/>
        <v>1.1928234060236268E-3</v>
      </c>
      <c r="J26" s="41"/>
      <c r="K26" s="25">
        <v>1078</v>
      </c>
      <c r="L26" s="26">
        <f t="shared" si="3"/>
        <v>0.90101023030825667</v>
      </c>
      <c r="M26" s="24">
        <v>0.22459728042810334</v>
      </c>
      <c r="N26" s="27">
        <v>43.913150939302426</v>
      </c>
      <c r="O26" s="8">
        <f t="shared" si="4"/>
        <v>1.9880390100393782E-3</v>
      </c>
      <c r="P26" s="9"/>
      <c r="Q26" s="10"/>
      <c r="R26" s="3"/>
    </row>
    <row r="27" spans="1:19" ht="16" x14ac:dyDescent="0.2">
      <c r="A27" s="1"/>
      <c r="B27" s="28" t="s">
        <v>21</v>
      </c>
      <c r="C27" s="22">
        <v>3092.0149999999999</v>
      </c>
      <c r="D27" s="23">
        <v>306.88099999999997</v>
      </c>
      <c r="E27" s="22">
        <v>11.662000000000001</v>
      </c>
      <c r="F27" s="44">
        <v>1.997711814808574E-2</v>
      </c>
      <c r="G27" s="42">
        <f t="shared" si="0"/>
        <v>3.7859297294823031E-3</v>
      </c>
      <c r="H27" s="43">
        <f t="shared" si="1"/>
        <v>1.1357789188446909E-3</v>
      </c>
      <c r="I27" s="13">
        <f t="shared" si="2"/>
        <v>6.8146735130681453E-4</v>
      </c>
      <c r="J27" s="41"/>
      <c r="K27" s="25">
        <v>1006</v>
      </c>
      <c r="L27" s="26">
        <f t="shared" si="3"/>
        <v>0.90075048148214032</v>
      </c>
      <c r="M27" s="24">
        <v>0.68790869384527564</v>
      </c>
      <c r="N27" s="27">
        <v>41.252476653322681</v>
      </c>
      <c r="O27" s="8">
        <f t="shared" si="4"/>
        <v>1.1357789188446909E-3</v>
      </c>
      <c r="P27" s="9"/>
      <c r="Q27" s="10"/>
      <c r="R27" s="3"/>
    </row>
    <row r="28" spans="1:19" ht="17" thickBot="1" x14ac:dyDescent="0.25">
      <c r="A28" s="1"/>
      <c r="B28" s="28" t="s">
        <v>22</v>
      </c>
      <c r="C28" s="22">
        <v>1877.828</v>
      </c>
      <c r="D28" s="23">
        <v>156.65600000000001</v>
      </c>
      <c r="E28" s="22">
        <v>1.7709999999999999</v>
      </c>
      <c r="F28" s="44">
        <v>2.5069885366345659E-2</v>
      </c>
      <c r="G28" s="42">
        <f t="shared" si="0"/>
        <v>9.4400116840799608E-4</v>
      </c>
      <c r="H28" s="43">
        <f t="shared" si="1"/>
        <v>2.8320035052239881E-4</v>
      </c>
      <c r="I28" s="13">
        <f t="shared" si="2"/>
        <v>1.6992021031343927E-4</v>
      </c>
      <c r="J28" s="41"/>
      <c r="K28" s="25">
        <v>2000</v>
      </c>
      <c r="L28" s="26">
        <f t="shared" si="3"/>
        <v>0.91657595903352174</v>
      </c>
      <c r="M28" s="24">
        <v>0.14538551986656925</v>
      </c>
      <c r="N28" s="27">
        <v>46.518495941543918</v>
      </c>
      <c r="O28" s="8">
        <f t="shared" si="4"/>
        <v>2.8320035052239881E-4</v>
      </c>
      <c r="P28" s="9"/>
      <c r="Q28" s="10"/>
      <c r="R28" s="3"/>
    </row>
    <row r="29" spans="1:19" ht="17" thickBot="1" x14ac:dyDescent="0.25">
      <c r="A29" s="1"/>
      <c r="B29" s="45" t="s">
        <v>1</v>
      </c>
      <c r="C29" s="46">
        <v>161526.535</v>
      </c>
      <c r="D29" s="47">
        <v>30265.699000000001</v>
      </c>
      <c r="E29" s="46">
        <v>3270.2579999999998</v>
      </c>
      <c r="F29" s="48">
        <v>1</v>
      </c>
      <c r="G29" s="49">
        <f t="shared" si="0"/>
        <v>2.0664317788797723E-2</v>
      </c>
      <c r="H29" s="50">
        <f t="shared" si="1"/>
        <v>6.1992953366393167E-3</v>
      </c>
      <c r="I29" s="39">
        <f t="shared" si="2"/>
        <v>3.71957720198359E-3</v>
      </c>
      <c r="J29" s="51"/>
      <c r="K29" s="52">
        <v>1000</v>
      </c>
      <c r="L29" s="53">
        <f t="shared" si="3"/>
        <v>0.81262707703102777</v>
      </c>
      <c r="M29" s="54">
        <v>0.59010922626495532</v>
      </c>
      <c r="N29" s="55">
        <v>42.324708830542392</v>
      </c>
      <c r="O29" s="8">
        <f t="shared" si="4"/>
        <v>6.1992953366393167E-3</v>
      </c>
      <c r="P29" s="17"/>
      <c r="Q29" s="11"/>
      <c r="R29" s="10"/>
      <c r="S29" s="10"/>
    </row>
    <row r="30" spans="1:19" x14ac:dyDescent="0.2">
      <c r="A30" s="1"/>
      <c r="B30" s="58" t="s">
        <v>49</v>
      </c>
      <c r="C30" s="59"/>
      <c r="D30" s="59"/>
      <c r="E30" s="59"/>
      <c r="F30" s="59"/>
      <c r="G30" s="59"/>
      <c r="H30" s="59"/>
      <c r="I30" s="59"/>
      <c r="J30" s="59"/>
      <c r="K30" s="59"/>
      <c r="L30" s="59"/>
      <c r="M30" s="59"/>
      <c r="N30" s="59"/>
      <c r="O30" s="2"/>
      <c r="P30" s="16"/>
      <c r="Q30" s="16"/>
    </row>
    <row r="31" spans="1:19" x14ac:dyDescent="0.2">
      <c r="A31" s="1"/>
      <c r="B31" s="56" t="s">
        <v>45</v>
      </c>
      <c r="C31" s="16"/>
      <c r="D31" s="16"/>
      <c r="E31" s="16"/>
      <c r="F31" s="16"/>
      <c r="G31" s="16"/>
      <c r="H31" s="16"/>
      <c r="I31" s="16"/>
      <c r="J31" s="16"/>
      <c r="K31" s="16"/>
      <c r="L31" s="16"/>
      <c r="M31" s="16"/>
      <c r="N31" s="16"/>
      <c r="O31" s="16"/>
      <c r="P31" s="16"/>
      <c r="Q31" s="16"/>
    </row>
    <row r="32" spans="1:19" x14ac:dyDescent="0.2">
      <c r="A32" s="1"/>
      <c r="B32" s="69" t="s">
        <v>50</v>
      </c>
      <c r="C32" s="70"/>
      <c r="D32" s="70"/>
      <c r="E32" s="70"/>
      <c r="F32" s="70"/>
      <c r="G32" s="70"/>
      <c r="H32" s="70"/>
      <c r="I32" s="70"/>
      <c r="J32" s="70"/>
      <c r="K32" s="70"/>
      <c r="L32" s="70"/>
      <c r="M32" s="70"/>
      <c r="N32" s="70"/>
      <c r="P32" s="16"/>
      <c r="Q32" s="16"/>
    </row>
    <row r="33" spans="1:14" ht="14.5" customHeight="1" x14ac:dyDescent="0.2">
      <c r="A33" s="1"/>
      <c r="B33" s="56" t="s">
        <v>46</v>
      </c>
      <c r="C33" s="16"/>
      <c r="D33" s="16"/>
      <c r="E33" s="16"/>
      <c r="F33" s="16"/>
      <c r="G33" s="16"/>
      <c r="H33" s="16"/>
      <c r="I33" s="16"/>
      <c r="J33" s="16"/>
      <c r="K33" s="57"/>
      <c r="L33" s="16"/>
      <c r="M33" s="16"/>
      <c r="N33" s="16"/>
    </row>
  </sheetData>
  <sortState ref="B7:N28">
    <sortCondition descending="1" ref="G7:G28"/>
  </sortState>
  <mergeCells count="3">
    <mergeCell ref="K4:N5"/>
    <mergeCell ref="B3:N3"/>
    <mergeCell ref="B32:N32"/>
  </mergeCells>
  <phoneticPr fontId="1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Impact of imm by Occpation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Camarota</dc:creator>
  <cp:lastModifiedBy>Microsoft Office User</cp:lastModifiedBy>
  <dcterms:created xsi:type="dcterms:W3CDTF">2024-01-15T07:17:03Z</dcterms:created>
  <dcterms:modified xsi:type="dcterms:W3CDTF">2024-01-23T20:00:38Z</dcterms:modified>
</cp:coreProperties>
</file>