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heckCompatibility="1" defaultThemeVersion="124226"/>
  <mc:AlternateContent xmlns:mc="http://schemas.openxmlformats.org/markup-compatibility/2006">
    <mc:Choice Requires="x15">
      <x15ac:absPath xmlns:x15ac="http://schemas.microsoft.com/office/spreadsheetml/2010/11/ac" url="/Users/patrickmchugh/Desktop/2021/"/>
    </mc:Choice>
  </mc:AlternateContent>
  <xr:revisionPtr revIDLastSave="0" documentId="8_{597AA83B-DE88-674F-9FC5-90C200BA5724}" xr6:coauthVersionLast="36" xr6:coauthVersionMax="36" xr10:uidLastSave="{00000000-0000-0000-0000-000000000000}"/>
  <bookViews>
    <workbookView xWindow="0" yWindow="460" windowWidth="28800" windowHeight="14860" xr2:uid="{00000000-000D-0000-FFFF-FFFF00000000}"/>
  </bookViews>
  <sheets>
    <sheet name="List of Figures and Tables" sheetId="27" r:id="rId1"/>
    <sheet name="Fig 1" sheetId="24" r:id="rId2"/>
    <sheet name="Fig 2 " sheetId="19" r:id="rId3"/>
    <sheet name="Tab 1" sheetId="10" r:id="rId4"/>
    <sheet name="Tab 2" sheetId="22" r:id="rId5"/>
    <sheet name="Tab 3 " sheetId="13" r:id="rId6"/>
    <sheet name="Tab 4" sheetId="20" r:id="rId7"/>
    <sheet name="Tab 5" sheetId="14" r:id="rId8"/>
    <sheet name="Tab 6" sheetId="23" r:id="rId9"/>
    <sheet name="Tab 7" sheetId="15" r:id="rId10"/>
    <sheet name="Tab 8" sheetId="5" r:id="rId11"/>
    <sheet name="Tab 9" sheetId="6" r:id="rId12"/>
    <sheet name="Tab 10" sheetId="18" r:id="rId13"/>
    <sheet name="Figures 3-8" sheetId="26" r:id="rId14"/>
  </sheets>
  <calcPr calcId="181029"/>
</workbook>
</file>

<file path=xl/calcChain.xml><?xml version="1.0" encoding="utf-8"?>
<calcChain xmlns="http://schemas.openxmlformats.org/spreadsheetml/2006/main">
  <c r="L111" i="15" l="1"/>
  <c r="K111" i="15"/>
  <c r="E32" i="5" l="1"/>
  <c r="K32" i="5"/>
  <c r="L32" i="5"/>
  <c r="L122" i="15" l="1"/>
  <c r="K7" i="5"/>
  <c r="L7" i="5"/>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3" i="5"/>
  <c r="L33" i="5"/>
  <c r="K34" i="5"/>
  <c r="L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8"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K71" i="5"/>
  <c r="L71" i="5"/>
  <c r="K72" i="5"/>
  <c r="L72" i="5"/>
  <c r="K73" i="5"/>
  <c r="L73" i="5"/>
  <c r="K74" i="5"/>
  <c r="L74" i="5"/>
  <c r="K75" i="5"/>
  <c r="L75" i="5"/>
  <c r="K76" i="5"/>
  <c r="L76" i="5"/>
  <c r="K77" i="5"/>
  <c r="L77" i="5"/>
  <c r="K78" i="5"/>
  <c r="L78" i="5"/>
  <c r="K79" i="5"/>
  <c r="L79" i="5"/>
  <c r="K80" i="5"/>
  <c r="L80" i="5"/>
  <c r="K81" i="5"/>
  <c r="L81" i="5"/>
  <c r="K82" i="5"/>
  <c r="L82" i="5"/>
  <c r="K83" i="5"/>
  <c r="L83" i="5"/>
  <c r="K84" i="5"/>
  <c r="L84" i="5"/>
  <c r="K85" i="5"/>
  <c r="L85" i="5"/>
  <c r="K86" i="5"/>
  <c r="L86" i="5"/>
  <c r="K87" i="5"/>
  <c r="L87" i="5"/>
  <c r="K88" i="5"/>
  <c r="L88" i="5"/>
  <c r="K89" i="5"/>
  <c r="L89" i="5"/>
  <c r="K90" i="5"/>
  <c r="L90" i="5"/>
  <c r="K91" i="5"/>
  <c r="L91" i="5"/>
  <c r="K92" i="5"/>
  <c r="L92" i="5"/>
  <c r="K93" i="5"/>
  <c r="L93" i="5"/>
  <c r="K94" i="5"/>
  <c r="L94" i="5"/>
  <c r="K95" i="5"/>
  <c r="L95" i="5"/>
  <c r="K96" i="5"/>
  <c r="L96" i="5"/>
  <c r="K97" i="5"/>
  <c r="L97" i="5"/>
  <c r="K98" i="5"/>
  <c r="L98" i="5"/>
  <c r="K99" i="5"/>
  <c r="L99" i="5"/>
  <c r="K100" i="5"/>
  <c r="L100" i="5"/>
  <c r="K101" i="5"/>
  <c r="L101" i="5"/>
  <c r="K102" i="5"/>
  <c r="L102" i="5"/>
  <c r="K103" i="5"/>
  <c r="L103" i="5"/>
  <c r="K104" i="5"/>
  <c r="L104" i="5"/>
  <c r="K105" i="5"/>
  <c r="L105" i="5"/>
  <c r="K106" i="5"/>
  <c r="L106" i="5"/>
  <c r="K107" i="5"/>
  <c r="L107" i="5"/>
  <c r="K108" i="5"/>
  <c r="L108" i="5"/>
  <c r="K109" i="5"/>
  <c r="L109" i="5"/>
  <c r="K110" i="5"/>
  <c r="L110" i="5"/>
  <c r="K111" i="5"/>
  <c r="L111" i="5"/>
  <c r="K112" i="5"/>
  <c r="L112" i="5"/>
  <c r="K113" i="5"/>
  <c r="L113" i="5"/>
  <c r="K114" i="5"/>
  <c r="L114" i="5"/>
  <c r="K115" i="5"/>
  <c r="L115" i="5"/>
  <c r="K116" i="5"/>
  <c r="L116" i="5"/>
  <c r="K117" i="5"/>
  <c r="L117" i="5"/>
  <c r="K118" i="5"/>
  <c r="L118" i="5"/>
  <c r="K119" i="5"/>
  <c r="L119" i="5"/>
  <c r="K120" i="5"/>
  <c r="L120" i="5"/>
  <c r="K121" i="5"/>
  <c r="L121" i="5"/>
  <c r="K122" i="5"/>
  <c r="L122" i="5"/>
  <c r="E7" i="5"/>
  <c r="E8" i="5"/>
  <c r="E9" i="5"/>
  <c r="E10" i="5"/>
  <c r="E11" i="5"/>
  <c r="E12" i="5"/>
  <c r="E13" i="5"/>
  <c r="E14" i="5"/>
  <c r="E15" i="5"/>
  <c r="E16" i="5"/>
  <c r="E17" i="5"/>
  <c r="E18" i="5"/>
  <c r="E19" i="5"/>
  <c r="E20" i="5"/>
  <c r="E21" i="5"/>
  <c r="E22" i="5"/>
  <c r="E23" i="5"/>
  <c r="E24" i="5"/>
  <c r="E25" i="5"/>
  <c r="E26" i="5"/>
  <c r="E27" i="5"/>
  <c r="E28" i="5"/>
  <c r="E29" i="5"/>
  <c r="E30" i="5"/>
  <c r="E31"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K7" i="15"/>
  <c r="L7" i="15"/>
  <c r="K8" i="15"/>
  <c r="L8" i="15"/>
  <c r="K9" i="15"/>
  <c r="L9" i="15"/>
  <c r="K10" i="15"/>
  <c r="L10" i="15"/>
  <c r="K11" i="15"/>
  <c r="L11" i="15"/>
  <c r="K12" i="15"/>
  <c r="L12" i="15"/>
  <c r="K13" i="15"/>
  <c r="L13" i="15"/>
  <c r="K14" i="15"/>
  <c r="L14" i="15"/>
  <c r="K15" i="15"/>
  <c r="L15" i="15"/>
  <c r="K16" i="15"/>
  <c r="L16" i="15"/>
  <c r="K17" i="15"/>
  <c r="L17" i="15"/>
  <c r="K18" i="15"/>
  <c r="L18" i="15"/>
  <c r="K19" i="15"/>
  <c r="L19" i="15"/>
  <c r="K20" i="15"/>
  <c r="L20" i="15"/>
  <c r="K21" i="15"/>
  <c r="L21" i="15"/>
  <c r="K22" i="15"/>
  <c r="L22" i="15"/>
  <c r="K23" i="15"/>
  <c r="L23" i="15"/>
  <c r="K24" i="15"/>
  <c r="L24" i="15"/>
  <c r="K25" i="15"/>
  <c r="L25" i="15"/>
  <c r="K26" i="15"/>
  <c r="L26" i="15"/>
  <c r="K27" i="15"/>
  <c r="L27" i="15"/>
  <c r="K28" i="15"/>
  <c r="L28" i="15"/>
  <c r="K29" i="15"/>
  <c r="L29" i="15"/>
  <c r="K30" i="15"/>
  <c r="L30" i="15"/>
  <c r="K31" i="15"/>
  <c r="L31" i="15"/>
  <c r="K32" i="15"/>
  <c r="L32" i="15"/>
  <c r="K33" i="15"/>
  <c r="L33" i="15"/>
  <c r="K34" i="15"/>
  <c r="L34" i="15"/>
  <c r="K35" i="15"/>
  <c r="L35" i="15"/>
  <c r="K36" i="15"/>
  <c r="L36" i="15"/>
  <c r="K37" i="15"/>
  <c r="L37" i="15"/>
  <c r="K38" i="15"/>
  <c r="L38" i="15"/>
  <c r="K39" i="15"/>
  <c r="L39" i="15"/>
  <c r="K40" i="15"/>
  <c r="L40" i="15"/>
  <c r="K41" i="15"/>
  <c r="L41" i="15"/>
  <c r="K42" i="15"/>
  <c r="L42" i="15"/>
  <c r="K43" i="15"/>
  <c r="L43" i="15"/>
  <c r="K44" i="15"/>
  <c r="L44" i="15"/>
  <c r="K45" i="15"/>
  <c r="L45" i="15"/>
  <c r="K46" i="15"/>
  <c r="L46" i="15"/>
  <c r="K47" i="15"/>
  <c r="L47" i="15"/>
  <c r="K48" i="15"/>
  <c r="L48" i="15"/>
  <c r="K49" i="15"/>
  <c r="L49" i="15"/>
  <c r="K50" i="15"/>
  <c r="L50" i="15"/>
  <c r="K51" i="15"/>
  <c r="L51" i="15"/>
  <c r="K52" i="15"/>
  <c r="L52" i="15"/>
  <c r="K53" i="15"/>
  <c r="L53" i="15"/>
  <c r="K54" i="15"/>
  <c r="L54" i="15"/>
  <c r="K55" i="15"/>
  <c r="L55" i="15"/>
  <c r="K56" i="15"/>
  <c r="L56" i="15"/>
  <c r="K57" i="15"/>
  <c r="L57" i="15"/>
  <c r="K58" i="15"/>
  <c r="L58" i="15"/>
  <c r="K59" i="15"/>
  <c r="L59" i="15"/>
  <c r="K60" i="15"/>
  <c r="L60" i="15"/>
  <c r="K61" i="15"/>
  <c r="L61" i="15"/>
  <c r="K62" i="15"/>
  <c r="L62" i="15"/>
  <c r="K63" i="15"/>
  <c r="L63" i="15"/>
  <c r="K64" i="15"/>
  <c r="L64" i="15"/>
  <c r="K65" i="15"/>
  <c r="L65" i="15"/>
  <c r="K66" i="15"/>
  <c r="L66" i="15"/>
  <c r="K67" i="15"/>
  <c r="L67" i="15"/>
  <c r="K68" i="15"/>
  <c r="L68" i="15"/>
  <c r="K69" i="15"/>
  <c r="L69" i="15"/>
  <c r="K70" i="15"/>
  <c r="L70" i="15"/>
  <c r="K71" i="15"/>
  <c r="L71" i="15"/>
  <c r="K72" i="15"/>
  <c r="L72" i="15"/>
  <c r="K73" i="15"/>
  <c r="L73" i="15"/>
  <c r="K74" i="15"/>
  <c r="L74" i="15"/>
  <c r="K75" i="15"/>
  <c r="L75" i="15"/>
  <c r="K76" i="15"/>
  <c r="L76" i="15"/>
  <c r="K77" i="15"/>
  <c r="L77" i="15"/>
  <c r="K78" i="15"/>
  <c r="L78" i="15"/>
  <c r="K79" i="15"/>
  <c r="L79" i="15"/>
  <c r="K80" i="15"/>
  <c r="L80" i="15"/>
  <c r="K81" i="15"/>
  <c r="L81" i="15"/>
  <c r="K82" i="15"/>
  <c r="L82" i="15"/>
  <c r="K83" i="15"/>
  <c r="L83" i="15"/>
  <c r="K84" i="15"/>
  <c r="L84" i="15"/>
  <c r="K85" i="15"/>
  <c r="L85" i="15"/>
  <c r="K86" i="15"/>
  <c r="L86" i="15"/>
  <c r="K87" i="15"/>
  <c r="L87" i="15"/>
  <c r="K88" i="15"/>
  <c r="L88" i="15"/>
  <c r="K89" i="15"/>
  <c r="L89" i="15"/>
  <c r="K90" i="15"/>
  <c r="L90" i="15"/>
  <c r="K91" i="15"/>
  <c r="L91" i="15"/>
  <c r="K92" i="15"/>
  <c r="L92" i="15"/>
  <c r="K93" i="15"/>
  <c r="L93" i="15"/>
  <c r="K94" i="15"/>
  <c r="L94" i="15"/>
  <c r="K95" i="15"/>
  <c r="L95" i="15"/>
  <c r="K96" i="15"/>
  <c r="L96" i="15"/>
  <c r="K97" i="15"/>
  <c r="L97" i="15"/>
  <c r="K98" i="15"/>
  <c r="L98" i="15"/>
  <c r="K99" i="15"/>
  <c r="L99" i="15"/>
  <c r="K100" i="15"/>
  <c r="L100" i="15"/>
  <c r="K101" i="15"/>
  <c r="L101" i="15"/>
  <c r="K102" i="15"/>
  <c r="L102" i="15"/>
  <c r="K103" i="15"/>
  <c r="L103" i="15"/>
  <c r="K104" i="15"/>
  <c r="L104" i="15"/>
  <c r="K105" i="15"/>
  <c r="L105" i="15"/>
  <c r="K106" i="15"/>
  <c r="L106" i="15"/>
  <c r="K107" i="15"/>
  <c r="L107" i="15"/>
  <c r="K108" i="15"/>
  <c r="L108" i="15"/>
  <c r="K109" i="15"/>
  <c r="L109" i="15"/>
  <c r="K110" i="15"/>
  <c r="L110" i="15"/>
  <c r="K112" i="15"/>
  <c r="L112" i="15"/>
  <c r="K113" i="15"/>
  <c r="L113" i="15"/>
  <c r="K114" i="15"/>
  <c r="L114" i="15"/>
  <c r="K115" i="15"/>
  <c r="L115" i="15"/>
  <c r="K116" i="15"/>
  <c r="L116" i="15"/>
  <c r="K117" i="15"/>
  <c r="L117" i="15"/>
  <c r="K118" i="15"/>
  <c r="L118" i="15"/>
  <c r="K119" i="15"/>
  <c r="L119" i="15"/>
  <c r="K120" i="15"/>
  <c r="L120" i="15"/>
  <c r="K121" i="15"/>
  <c r="L121" i="15"/>
  <c r="K122" i="15"/>
  <c r="L122" i="18"/>
  <c r="K122" i="18"/>
  <c r="E122" i="18"/>
  <c r="L121" i="18"/>
  <c r="K121" i="18"/>
  <c r="E121" i="18"/>
  <c r="L120" i="18"/>
  <c r="K120" i="18"/>
  <c r="E120" i="18"/>
  <c r="L119" i="18"/>
  <c r="K119" i="18"/>
  <c r="E119" i="18"/>
  <c r="L118" i="18"/>
  <c r="K118" i="18"/>
  <c r="E118" i="18"/>
  <c r="L117" i="18"/>
  <c r="K117" i="18"/>
  <c r="E117" i="18"/>
  <c r="L116" i="18"/>
  <c r="K116" i="18"/>
  <c r="E116" i="18"/>
  <c r="L115" i="18"/>
  <c r="K115" i="18"/>
  <c r="E115" i="18"/>
  <c r="L114" i="18"/>
  <c r="K114" i="18"/>
  <c r="E114" i="18"/>
  <c r="L113" i="18"/>
  <c r="K113" i="18"/>
  <c r="E113" i="18"/>
  <c r="L112" i="18"/>
  <c r="K112" i="18"/>
  <c r="E112" i="18"/>
  <c r="L111" i="18"/>
  <c r="K111" i="18"/>
  <c r="E111" i="18"/>
  <c r="L110" i="18"/>
  <c r="K110" i="18"/>
  <c r="E110" i="18"/>
  <c r="L109" i="18"/>
  <c r="K109" i="18"/>
  <c r="E109" i="18"/>
  <c r="L108" i="18"/>
  <c r="K108" i="18"/>
  <c r="E108" i="18"/>
  <c r="L107" i="18"/>
  <c r="K107" i="18"/>
  <c r="E107" i="18"/>
  <c r="L106" i="18"/>
  <c r="K106" i="18"/>
  <c r="E106" i="18"/>
  <c r="L105" i="18"/>
  <c r="K105" i="18"/>
  <c r="E105" i="18"/>
  <c r="L104" i="18"/>
  <c r="K104" i="18"/>
  <c r="E104" i="18"/>
  <c r="L103" i="18"/>
  <c r="K103" i="18"/>
  <c r="E103" i="18"/>
  <c r="L102" i="18"/>
  <c r="K102" i="18"/>
  <c r="E102" i="18"/>
  <c r="L101" i="18"/>
  <c r="K101" i="18"/>
  <c r="E101" i="18"/>
  <c r="L100" i="18"/>
  <c r="K100" i="18"/>
  <c r="E100" i="18"/>
  <c r="L99" i="18"/>
  <c r="K99" i="18"/>
  <c r="E99" i="18"/>
  <c r="L98" i="18"/>
  <c r="K98" i="18"/>
  <c r="E98" i="18"/>
  <c r="L97" i="18"/>
  <c r="K97" i="18"/>
  <c r="E97" i="18"/>
  <c r="L96" i="18"/>
  <c r="K96" i="18"/>
  <c r="E96" i="18"/>
  <c r="L95" i="18"/>
  <c r="K95" i="18"/>
  <c r="E95" i="18"/>
  <c r="L94" i="18"/>
  <c r="K94" i="18"/>
  <c r="E94" i="18"/>
  <c r="L93" i="18"/>
  <c r="K93" i="18"/>
  <c r="E93" i="18"/>
  <c r="L92" i="18"/>
  <c r="K92" i="18"/>
  <c r="E92" i="18"/>
  <c r="L91" i="18"/>
  <c r="K91" i="18"/>
  <c r="E91" i="18"/>
  <c r="L90" i="18"/>
  <c r="K90" i="18"/>
  <c r="E90" i="18"/>
  <c r="L89" i="18"/>
  <c r="K89" i="18"/>
  <c r="E89" i="18"/>
  <c r="L88" i="18"/>
  <c r="K88" i="18"/>
  <c r="E88" i="18"/>
  <c r="L87" i="18"/>
  <c r="K87" i="18"/>
  <c r="E87" i="18"/>
  <c r="L86" i="18"/>
  <c r="K86" i="18"/>
  <c r="E86" i="18"/>
  <c r="L85" i="18"/>
  <c r="K85" i="18"/>
  <c r="E85" i="18"/>
  <c r="L84" i="18"/>
  <c r="K84" i="18"/>
  <c r="E84" i="18"/>
  <c r="L83" i="18"/>
  <c r="K83" i="18"/>
  <c r="E83" i="18"/>
  <c r="L82" i="18"/>
  <c r="K82" i="18"/>
  <c r="E82" i="18"/>
  <c r="L81" i="18"/>
  <c r="K81" i="18"/>
  <c r="E81" i="18"/>
  <c r="L80" i="18"/>
  <c r="K80" i="18"/>
  <c r="E80" i="18"/>
  <c r="L79" i="18"/>
  <c r="K79" i="18"/>
  <c r="E79" i="18"/>
  <c r="L78" i="18"/>
  <c r="K78" i="18"/>
  <c r="E78" i="18"/>
  <c r="L77" i="18"/>
  <c r="K77" i="18"/>
  <c r="E77" i="18"/>
  <c r="L76" i="18"/>
  <c r="K76" i="18"/>
  <c r="E76" i="18"/>
  <c r="L75" i="18"/>
  <c r="K75" i="18"/>
  <c r="E75" i="18"/>
  <c r="L74" i="18"/>
  <c r="K74" i="18"/>
  <c r="E74" i="18"/>
  <c r="L73" i="18"/>
  <c r="K73" i="18"/>
  <c r="E73" i="18"/>
  <c r="L72" i="18"/>
  <c r="K72" i="18"/>
  <c r="E72" i="18"/>
  <c r="L71" i="18"/>
  <c r="K71" i="18"/>
  <c r="E71" i="18"/>
  <c r="L70" i="18"/>
  <c r="K70" i="18"/>
  <c r="E70" i="18"/>
  <c r="L69" i="18"/>
  <c r="K69" i="18"/>
  <c r="E69" i="18"/>
  <c r="L68" i="18"/>
  <c r="K68" i="18"/>
  <c r="E68" i="18"/>
  <c r="L67" i="18"/>
  <c r="K67" i="18"/>
  <c r="E67" i="18"/>
  <c r="L66" i="18"/>
  <c r="K66" i="18"/>
  <c r="E66" i="18"/>
  <c r="L65" i="18"/>
  <c r="K65" i="18"/>
  <c r="E65" i="18"/>
  <c r="L64" i="18"/>
  <c r="K64" i="18"/>
  <c r="E64" i="18"/>
  <c r="L63" i="18"/>
  <c r="K63" i="18"/>
  <c r="E63" i="18"/>
  <c r="L62" i="18"/>
  <c r="K62" i="18"/>
  <c r="E62" i="18"/>
  <c r="L61" i="18"/>
  <c r="K61" i="18"/>
  <c r="E61" i="18"/>
  <c r="L60" i="18"/>
  <c r="K60" i="18"/>
  <c r="E60" i="18"/>
  <c r="L59" i="18"/>
  <c r="K59" i="18"/>
  <c r="E59" i="18"/>
  <c r="L58" i="18"/>
  <c r="K58" i="18"/>
  <c r="E58" i="18"/>
  <c r="L57" i="18"/>
  <c r="K57" i="18"/>
  <c r="E57" i="18"/>
  <c r="L56" i="18"/>
  <c r="K56" i="18"/>
  <c r="E56" i="18"/>
  <c r="L55" i="18"/>
  <c r="K55" i="18"/>
  <c r="E55" i="18"/>
  <c r="L54" i="18"/>
  <c r="K54" i="18"/>
  <c r="E54" i="18"/>
  <c r="L53" i="18"/>
  <c r="K53" i="18"/>
  <c r="E53" i="18"/>
  <c r="L52" i="18"/>
  <c r="K52" i="18"/>
  <c r="E52" i="18"/>
  <c r="L51" i="18"/>
  <c r="K51" i="18"/>
  <c r="E51" i="18"/>
  <c r="L50" i="18"/>
  <c r="K50" i="18"/>
  <c r="E50" i="18"/>
  <c r="L49" i="18"/>
  <c r="K49" i="18"/>
  <c r="E49" i="18"/>
  <c r="L48" i="18"/>
  <c r="K48" i="18"/>
  <c r="E48" i="18"/>
  <c r="L47" i="18"/>
  <c r="K47" i="18"/>
  <c r="E47" i="18"/>
  <c r="L46" i="18"/>
  <c r="K46" i="18"/>
  <c r="E46" i="18"/>
  <c r="L45" i="18"/>
  <c r="K45" i="18"/>
  <c r="E45" i="18"/>
  <c r="L44" i="18"/>
  <c r="K44" i="18"/>
  <c r="E44" i="18"/>
  <c r="L43" i="18"/>
  <c r="K43" i="18"/>
  <c r="E43" i="18"/>
  <c r="L42" i="18"/>
  <c r="K42" i="18"/>
  <c r="E42" i="18"/>
  <c r="L41" i="18"/>
  <c r="K41" i="18"/>
  <c r="E41" i="18"/>
  <c r="L40" i="18"/>
  <c r="K40" i="18"/>
  <c r="E40" i="18"/>
  <c r="L39" i="18"/>
  <c r="K39" i="18"/>
  <c r="E39" i="18"/>
  <c r="L38" i="18"/>
  <c r="K38" i="18"/>
  <c r="E38" i="18"/>
  <c r="L37" i="18"/>
  <c r="K37" i="18"/>
  <c r="E37" i="18"/>
  <c r="L36" i="18"/>
  <c r="K36" i="18"/>
  <c r="E36" i="18"/>
  <c r="L35" i="18"/>
  <c r="K35" i="18"/>
  <c r="E35" i="18"/>
  <c r="L34" i="18"/>
  <c r="K34" i="18"/>
  <c r="E34" i="18"/>
  <c r="L33" i="18"/>
  <c r="K33" i="18"/>
  <c r="E33" i="18"/>
  <c r="L32" i="18"/>
  <c r="K32" i="18"/>
  <c r="E32" i="18"/>
  <c r="L31" i="18"/>
  <c r="K31" i="18"/>
  <c r="E31" i="18"/>
  <c r="L30" i="18"/>
  <c r="K30" i="18"/>
  <c r="E30" i="18"/>
  <c r="L29" i="18"/>
  <c r="K29" i="18"/>
  <c r="E29" i="18"/>
  <c r="L28" i="18"/>
  <c r="K28" i="18"/>
  <c r="E28" i="18"/>
  <c r="L27" i="18"/>
  <c r="K27" i="18"/>
  <c r="E27" i="18"/>
  <c r="L26" i="18"/>
  <c r="K26" i="18"/>
  <c r="E26" i="18"/>
  <c r="L25" i="18"/>
  <c r="K25" i="18"/>
  <c r="E25" i="18"/>
  <c r="L24" i="18"/>
  <c r="K24" i="18"/>
  <c r="E24" i="18"/>
  <c r="L23" i="18"/>
  <c r="K23" i="18"/>
  <c r="E23" i="18"/>
  <c r="L22" i="18"/>
  <c r="K22" i="18"/>
  <c r="E22" i="18"/>
  <c r="L21" i="18"/>
  <c r="K21" i="18"/>
  <c r="E21" i="18"/>
  <c r="L20" i="18"/>
  <c r="K20" i="18"/>
  <c r="E20" i="18"/>
  <c r="L19" i="18"/>
  <c r="K19" i="18"/>
  <c r="E19" i="18"/>
  <c r="L18" i="18"/>
  <c r="K18" i="18"/>
  <c r="E18" i="18"/>
  <c r="L17" i="18"/>
  <c r="K17" i="18"/>
  <c r="E17" i="18"/>
  <c r="L16" i="18"/>
  <c r="K16" i="18"/>
  <c r="E16" i="18"/>
  <c r="L15" i="18"/>
  <c r="K15" i="18"/>
  <c r="E15" i="18"/>
  <c r="L14" i="18"/>
  <c r="K14" i="18"/>
  <c r="E14" i="18"/>
  <c r="L13" i="18"/>
  <c r="K13" i="18"/>
  <c r="E13" i="18"/>
  <c r="L12" i="18"/>
  <c r="K12" i="18"/>
  <c r="E12" i="18"/>
  <c r="L11" i="18"/>
  <c r="K11" i="18"/>
  <c r="E11" i="18"/>
  <c r="L10" i="18"/>
  <c r="K10" i="18"/>
  <c r="E10" i="18"/>
  <c r="L9" i="18"/>
  <c r="K9" i="18"/>
  <c r="E9" i="18"/>
  <c r="L8" i="18"/>
  <c r="K8" i="18"/>
  <c r="E8" i="18"/>
  <c r="L7" i="18"/>
  <c r="K7" i="18"/>
  <c r="E7" i="18"/>
  <c r="L6" i="18"/>
  <c r="K6" i="18"/>
  <c r="E6" i="18"/>
  <c r="L6" i="15"/>
  <c r="K6" i="15"/>
  <c r="E6" i="15"/>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K8" i="6"/>
  <c r="L8" i="6"/>
  <c r="K9" i="6"/>
  <c r="L9" i="6"/>
  <c r="K10" i="6"/>
  <c r="L10"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27" i="6"/>
  <c r="L27" i="6"/>
  <c r="K28" i="6"/>
  <c r="L28" i="6"/>
  <c r="K29" i="6"/>
  <c r="L29" i="6"/>
  <c r="K30" i="6"/>
  <c r="L30" i="6"/>
  <c r="K31" i="6"/>
  <c r="L31" i="6"/>
  <c r="K32" i="6"/>
  <c r="L32" i="6"/>
  <c r="K33" i="6"/>
  <c r="L33" i="6"/>
  <c r="K34" i="6"/>
  <c r="L34" i="6"/>
  <c r="K35" i="6"/>
  <c r="L35" i="6"/>
  <c r="K36" i="6"/>
  <c r="L36" i="6"/>
  <c r="K37" i="6"/>
  <c r="L37" i="6"/>
  <c r="K38" i="6"/>
  <c r="L38" i="6"/>
  <c r="K39" i="6"/>
  <c r="L39" i="6"/>
  <c r="K40" i="6"/>
  <c r="L40" i="6"/>
  <c r="K41" i="6"/>
  <c r="L41" i="6"/>
  <c r="K42" i="6"/>
  <c r="L42" i="6"/>
  <c r="K43" i="6"/>
  <c r="L43" i="6"/>
  <c r="K44" i="6"/>
  <c r="L44" i="6"/>
  <c r="K45" i="6"/>
  <c r="L45" i="6"/>
  <c r="K46" i="6"/>
  <c r="L46" i="6"/>
  <c r="K47" i="6"/>
  <c r="L47" i="6"/>
  <c r="K48" i="6"/>
  <c r="L48" i="6"/>
  <c r="K49" i="6"/>
  <c r="L49" i="6"/>
  <c r="K50" i="6"/>
  <c r="L50" i="6"/>
  <c r="K51" i="6"/>
  <c r="L51" i="6"/>
  <c r="K52" i="6"/>
  <c r="L52" i="6"/>
  <c r="K53" i="6"/>
  <c r="L53" i="6"/>
  <c r="K54" i="6"/>
  <c r="L54" i="6"/>
  <c r="K55" i="6"/>
  <c r="L55" i="6"/>
  <c r="K56" i="6"/>
  <c r="L56" i="6"/>
  <c r="K57" i="6"/>
  <c r="L57" i="6"/>
  <c r="K58" i="6"/>
  <c r="L58" i="6"/>
  <c r="K59" i="6"/>
  <c r="L59" i="6"/>
  <c r="K60" i="6"/>
  <c r="L60" i="6"/>
  <c r="K61" i="6"/>
  <c r="L61" i="6"/>
  <c r="K62" i="6"/>
  <c r="L62" i="6"/>
  <c r="K63" i="6"/>
  <c r="L63" i="6"/>
  <c r="K64" i="6"/>
  <c r="L64" i="6"/>
  <c r="K65" i="6"/>
  <c r="L65" i="6"/>
  <c r="K66" i="6"/>
  <c r="L66" i="6"/>
  <c r="K67" i="6"/>
  <c r="L67" i="6"/>
  <c r="K68" i="6"/>
  <c r="L68" i="6"/>
  <c r="K69" i="6"/>
  <c r="L69" i="6"/>
  <c r="K70" i="6"/>
  <c r="L70" i="6"/>
  <c r="K71" i="6"/>
  <c r="L71" i="6"/>
  <c r="K72" i="6"/>
  <c r="L72" i="6"/>
  <c r="K73" i="6"/>
  <c r="L73" i="6"/>
  <c r="K74" i="6"/>
  <c r="L74" i="6"/>
  <c r="K75" i="6"/>
  <c r="L75" i="6"/>
  <c r="K76" i="6"/>
  <c r="L76" i="6"/>
  <c r="K77" i="6"/>
  <c r="L77" i="6"/>
  <c r="K78" i="6"/>
  <c r="L78" i="6"/>
  <c r="K79" i="6"/>
  <c r="L79" i="6"/>
  <c r="K80" i="6"/>
  <c r="L80" i="6"/>
  <c r="K81" i="6"/>
  <c r="L81" i="6"/>
  <c r="K82" i="6"/>
  <c r="L82" i="6"/>
  <c r="K83" i="6"/>
  <c r="L83" i="6"/>
  <c r="K84" i="6"/>
  <c r="L84" i="6"/>
  <c r="K85" i="6"/>
  <c r="L85" i="6"/>
  <c r="K86" i="6"/>
  <c r="L86" i="6"/>
  <c r="K87" i="6"/>
  <c r="L87" i="6"/>
  <c r="K88" i="6"/>
  <c r="L88" i="6"/>
  <c r="K89" i="6"/>
  <c r="L89" i="6"/>
  <c r="K90" i="6"/>
  <c r="L90" i="6"/>
  <c r="K91" i="6"/>
  <c r="L91" i="6"/>
  <c r="K92" i="6"/>
  <c r="L92" i="6"/>
  <c r="K93" i="6"/>
  <c r="L93" i="6"/>
  <c r="K94" i="6"/>
  <c r="L94" i="6"/>
  <c r="K95" i="6"/>
  <c r="L95" i="6"/>
  <c r="K96" i="6"/>
  <c r="L96" i="6"/>
  <c r="K97" i="6"/>
  <c r="L97" i="6"/>
  <c r="K98" i="6"/>
  <c r="L98" i="6"/>
  <c r="K99" i="6"/>
  <c r="L99" i="6"/>
  <c r="K100" i="6"/>
  <c r="L100" i="6"/>
  <c r="K101" i="6"/>
  <c r="L101" i="6"/>
  <c r="K102" i="6"/>
  <c r="L102" i="6"/>
  <c r="K103" i="6"/>
  <c r="L103" i="6"/>
  <c r="K104" i="6"/>
  <c r="L104" i="6"/>
  <c r="K105" i="6"/>
  <c r="L105" i="6"/>
  <c r="K106" i="6"/>
  <c r="L106" i="6"/>
  <c r="K107" i="6"/>
  <c r="L107" i="6"/>
  <c r="K108" i="6"/>
  <c r="L108" i="6"/>
  <c r="K109" i="6"/>
  <c r="L109" i="6"/>
  <c r="K110" i="6"/>
  <c r="L110" i="6"/>
  <c r="K111" i="6"/>
  <c r="L111" i="6"/>
  <c r="K112" i="6"/>
  <c r="L112" i="6"/>
  <c r="K113" i="6"/>
  <c r="L113" i="6"/>
  <c r="K114" i="6"/>
  <c r="L114" i="6"/>
  <c r="K115" i="6"/>
  <c r="L115" i="6"/>
  <c r="K116" i="6"/>
  <c r="L116" i="6"/>
  <c r="K117" i="6"/>
  <c r="L117" i="6"/>
  <c r="K118" i="6"/>
  <c r="L118" i="6"/>
  <c r="K119" i="6"/>
  <c r="L119" i="6"/>
  <c r="K120" i="6"/>
  <c r="L120" i="6"/>
  <c r="K121" i="6"/>
  <c r="L121" i="6"/>
  <c r="K122" i="6"/>
  <c r="L122" i="6"/>
  <c r="R27" i="14"/>
  <c r="S27" i="14" s="1"/>
  <c r="P27" i="14"/>
  <c r="D27" i="14" s="1"/>
  <c r="O27" i="14"/>
  <c r="M27" i="14"/>
  <c r="K27" i="14"/>
  <c r="J27" i="14"/>
  <c r="H27" i="14"/>
  <c r="R26" i="14"/>
  <c r="S26" i="14" s="1"/>
  <c r="P26" i="14"/>
  <c r="D26" i="14" s="1"/>
  <c r="O26" i="14"/>
  <c r="M26" i="14"/>
  <c r="K26" i="14"/>
  <c r="J26" i="14"/>
  <c r="H26" i="14"/>
  <c r="R25" i="14"/>
  <c r="F25" i="14" s="1"/>
  <c r="P25" i="14"/>
  <c r="Q25" i="14" s="1"/>
  <c r="O25" i="14"/>
  <c r="M25" i="14"/>
  <c r="K25" i="14"/>
  <c r="J25" i="14"/>
  <c r="H25" i="14"/>
  <c r="R24" i="14"/>
  <c r="F24" i="14" s="1"/>
  <c r="P24" i="14"/>
  <c r="D24" i="14" s="1"/>
  <c r="O24" i="14"/>
  <c r="M24" i="14"/>
  <c r="K24" i="14"/>
  <c r="J24" i="14"/>
  <c r="H24" i="14"/>
  <c r="R23" i="14"/>
  <c r="S23" i="14" s="1"/>
  <c r="F23" i="14"/>
  <c r="P23" i="14"/>
  <c r="D23" i="14" s="1"/>
  <c r="O23" i="14"/>
  <c r="M23" i="14"/>
  <c r="K23" i="14"/>
  <c r="J23" i="14"/>
  <c r="H23" i="14"/>
  <c r="R22" i="14"/>
  <c r="F22" i="14" s="1"/>
  <c r="P22" i="14"/>
  <c r="D22" i="14" s="1"/>
  <c r="O22" i="14"/>
  <c r="M22" i="14"/>
  <c r="K22" i="14"/>
  <c r="J22" i="14"/>
  <c r="H22" i="14"/>
  <c r="R21" i="14"/>
  <c r="F21" i="14" s="1"/>
  <c r="S21" i="14"/>
  <c r="P21" i="14"/>
  <c r="D21" i="14" s="1"/>
  <c r="O21" i="14"/>
  <c r="M21" i="14"/>
  <c r="K21" i="14"/>
  <c r="J21" i="14"/>
  <c r="H21" i="14"/>
  <c r="R20" i="14"/>
  <c r="S20" i="14" s="1"/>
  <c r="F20" i="14"/>
  <c r="P20" i="14"/>
  <c r="Q20" i="14"/>
  <c r="O20" i="14"/>
  <c r="M20" i="14"/>
  <c r="K20" i="14"/>
  <c r="J20" i="14"/>
  <c r="H20" i="14"/>
  <c r="R19" i="14"/>
  <c r="S19" i="14" s="1"/>
  <c r="P19" i="14"/>
  <c r="Q19" i="14" s="1"/>
  <c r="O19" i="14"/>
  <c r="M19" i="14"/>
  <c r="K19" i="14"/>
  <c r="J19" i="14"/>
  <c r="H19" i="14"/>
  <c r="R18" i="14"/>
  <c r="F18" i="14" s="1"/>
  <c r="P18" i="14"/>
  <c r="Q18" i="14" s="1"/>
  <c r="O18" i="14"/>
  <c r="M18" i="14"/>
  <c r="K18" i="14"/>
  <c r="J18" i="14"/>
  <c r="H18" i="14"/>
  <c r="R17" i="14"/>
  <c r="F17" i="14" s="1"/>
  <c r="S17" i="14"/>
  <c r="P17" i="14"/>
  <c r="Q17" i="14" s="1"/>
  <c r="O17" i="14"/>
  <c r="M17" i="14"/>
  <c r="K17" i="14"/>
  <c r="J17" i="14"/>
  <c r="H17" i="14"/>
  <c r="R16" i="14"/>
  <c r="F16" i="14"/>
  <c r="P16" i="14"/>
  <c r="Q16" i="14" s="1"/>
  <c r="O16" i="14"/>
  <c r="M16" i="14"/>
  <c r="K16" i="14"/>
  <c r="J16" i="14"/>
  <c r="H16" i="14"/>
  <c r="R15" i="14"/>
  <c r="S15" i="14" s="1"/>
  <c r="P15" i="14"/>
  <c r="Q15" i="14" s="1"/>
  <c r="O15" i="14"/>
  <c r="M15" i="14"/>
  <c r="K15" i="14"/>
  <c r="J15" i="14"/>
  <c r="H15" i="14"/>
  <c r="R14" i="14"/>
  <c r="F14" i="14" s="1"/>
  <c r="P14" i="14"/>
  <c r="Q14" i="14" s="1"/>
  <c r="O14" i="14"/>
  <c r="M14" i="14"/>
  <c r="K14" i="14"/>
  <c r="J14" i="14"/>
  <c r="H14" i="14"/>
  <c r="R13" i="14"/>
  <c r="S13" i="14" s="1"/>
  <c r="P13" i="14"/>
  <c r="D13" i="14" s="1"/>
  <c r="Q13" i="14"/>
  <c r="O13" i="14"/>
  <c r="M13" i="14"/>
  <c r="K13" i="14"/>
  <c r="J13" i="14"/>
  <c r="H13" i="14"/>
  <c r="R12" i="14"/>
  <c r="F12" i="14" s="1"/>
  <c r="P12" i="14"/>
  <c r="D12" i="14" s="1"/>
  <c r="Q12" i="14"/>
  <c r="O12" i="14"/>
  <c r="M12" i="14"/>
  <c r="K12" i="14"/>
  <c r="J12" i="14"/>
  <c r="H12" i="14"/>
  <c r="R11" i="14"/>
  <c r="F11" i="14" s="1"/>
  <c r="P11" i="14"/>
  <c r="D11" i="14" s="1"/>
  <c r="O11" i="14"/>
  <c r="M11" i="14"/>
  <c r="K11" i="14"/>
  <c r="J11" i="14"/>
  <c r="H11" i="14"/>
  <c r="R10" i="14"/>
  <c r="S10" i="14" s="1"/>
  <c r="P10" i="14"/>
  <c r="Q10" i="14"/>
  <c r="O10" i="14"/>
  <c r="M10" i="14"/>
  <c r="K10" i="14"/>
  <c r="J10" i="14"/>
  <c r="H10" i="14"/>
  <c r="R9" i="14"/>
  <c r="F9" i="14" s="1"/>
  <c r="P9" i="14"/>
  <c r="D9" i="14" s="1"/>
  <c r="O9" i="14"/>
  <c r="M9" i="14"/>
  <c r="K9" i="14"/>
  <c r="J9" i="14"/>
  <c r="H9" i="14"/>
  <c r="R8" i="14"/>
  <c r="F8" i="14" s="1"/>
  <c r="P8" i="14"/>
  <c r="Q8" i="14" s="1"/>
  <c r="O8" i="14"/>
  <c r="M8" i="14"/>
  <c r="K8" i="14"/>
  <c r="J8" i="14"/>
  <c r="H8" i="14"/>
  <c r="R7" i="14"/>
  <c r="S7" i="14" s="1"/>
  <c r="P7" i="14"/>
  <c r="D7" i="14" s="1"/>
  <c r="O7" i="14"/>
  <c r="M7" i="14"/>
  <c r="K7" i="14"/>
  <c r="J7" i="14"/>
  <c r="H7" i="14"/>
  <c r="R6" i="14"/>
  <c r="F6" i="14" s="1"/>
  <c r="P6" i="14"/>
  <c r="Q6" i="14" s="1"/>
  <c r="O6" i="14"/>
  <c r="M6" i="14"/>
  <c r="K6" i="14"/>
  <c r="J6" i="14"/>
  <c r="H6" i="14"/>
  <c r="R27" i="13"/>
  <c r="F27" i="13" s="1"/>
  <c r="P27" i="13"/>
  <c r="Q27" i="13" s="1"/>
  <c r="O27" i="13"/>
  <c r="M27" i="13"/>
  <c r="K27" i="13"/>
  <c r="J27" i="13"/>
  <c r="H27" i="13"/>
  <c r="R26" i="13"/>
  <c r="S26" i="13" s="1"/>
  <c r="F26" i="13"/>
  <c r="P26" i="13"/>
  <c r="D26" i="13" s="1"/>
  <c r="O26" i="13"/>
  <c r="M26" i="13"/>
  <c r="K26" i="13"/>
  <c r="J26" i="13"/>
  <c r="H26" i="13"/>
  <c r="R25" i="13"/>
  <c r="S25" i="13" s="1"/>
  <c r="F25" i="13"/>
  <c r="P25" i="13"/>
  <c r="Q25" i="13" s="1"/>
  <c r="O25" i="13"/>
  <c r="M25" i="13"/>
  <c r="K25" i="13"/>
  <c r="J25" i="13"/>
  <c r="H25" i="13"/>
  <c r="R24" i="13"/>
  <c r="F24" i="13" s="1"/>
  <c r="P24" i="13"/>
  <c r="Q24" i="13" s="1"/>
  <c r="O24" i="13"/>
  <c r="M24" i="13"/>
  <c r="K24" i="13"/>
  <c r="J24" i="13"/>
  <c r="H24" i="13"/>
  <c r="R23" i="13"/>
  <c r="F23" i="13" s="1"/>
  <c r="P23" i="13"/>
  <c r="Q23" i="13" s="1"/>
  <c r="O23" i="13"/>
  <c r="M23" i="13"/>
  <c r="K23" i="13"/>
  <c r="J23" i="13"/>
  <c r="H23" i="13"/>
  <c r="R22" i="13"/>
  <c r="S22" i="13"/>
  <c r="P22" i="13"/>
  <c r="Q22" i="13" s="1"/>
  <c r="O22" i="13"/>
  <c r="M22" i="13"/>
  <c r="K22" i="13"/>
  <c r="J22" i="13"/>
  <c r="H22" i="13"/>
  <c r="R21" i="13"/>
  <c r="S21" i="13" s="1"/>
  <c r="P21" i="13"/>
  <c r="Q21" i="13" s="1"/>
  <c r="O21" i="13"/>
  <c r="M21" i="13"/>
  <c r="K21" i="13"/>
  <c r="J21" i="13"/>
  <c r="H21" i="13"/>
  <c r="R20" i="13"/>
  <c r="S20" i="13"/>
  <c r="P20" i="13"/>
  <c r="Q20" i="13" s="1"/>
  <c r="O20" i="13"/>
  <c r="M20" i="13"/>
  <c r="K20" i="13"/>
  <c r="J20" i="13"/>
  <c r="H20" i="13"/>
  <c r="R19" i="13"/>
  <c r="S19" i="13" s="1"/>
  <c r="P19" i="13"/>
  <c r="D19" i="13" s="1"/>
  <c r="O19" i="13"/>
  <c r="M19" i="13"/>
  <c r="K19" i="13"/>
  <c r="J19" i="13"/>
  <c r="H19" i="13"/>
  <c r="R18" i="13"/>
  <c r="S18" i="13" s="1"/>
  <c r="P18" i="13"/>
  <c r="D18" i="13" s="1"/>
  <c r="Q18" i="13"/>
  <c r="O18" i="13"/>
  <c r="M18" i="13"/>
  <c r="K18" i="13"/>
  <c r="J18" i="13"/>
  <c r="H18" i="13"/>
  <c r="R17" i="13"/>
  <c r="S17" i="13" s="1"/>
  <c r="P17" i="13"/>
  <c r="Q17" i="13" s="1"/>
  <c r="O17" i="13"/>
  <c r="M17" i="13"/>
  <c r="K17" i="13"/>
  <c r="J17" i="13"/>
  <c r="H17" i="13"/>
  <c r="R16" i="13"/>
  <c r="S16" i="13"/>
  <c r="P16" i="13"/>
  <c r="Q16" i="13"/>
  <c r="O16" i="13"/>
  <c r="M16" i="13"/>
  <c r="K16" i="13"/>
  <c r="J16" i="13"/>
  <c r="H16" i="13"/>
  <c r="R15" i="13"/>
  <c r="F15" i="13" s="1"/>
  <c r="P15" i="13"/>
  <c r="Q15" i="13"/>
  <c r="O15" i="13"/>
  <c r="M15" i="13"/>
  <c r="K15" i="13"/>
  <c r="J15" i="13"/>
  <c r="H15" i="13"/>
  <c r="R14" i="13"/>
  <c r="S14" i="13" s="1"/>
  <c r="F14" i="13"/>
  <c r="P14" i="13"/>
  <c r="Q14" i="13" s="1"/>
  <c r="O14" i="13"/>
  <c r="M14" i="13"/>
  <c r="K14" i="13"/>
  <c r="J14" i="13"/>
  <c r="H14" i="13"/>
  <c r="R13" i="13"/>
  <c r="S13" i="13" s="1"/>
  <c r="F13" i="13"/>
  <c r="P13" i="13"/>
  <c r="D13" i="13" s="1"/>
  <c r="O13" i="13"/>
  <c r="M13" i="13"/>
  <c r="K13" i="13"/>
  <c r="J13" i="13"/>
  <c r="H13" i="13"/>
  <c r="R12" i="13"/>
  <c r="F12" i="13" s="1"/>
  <c r="P12" i="13"/>
  <c r="D12" i="13" s="1"/>
  <c r="O12" i="13"/>
  <c r="M12" i="13"/>
  <c r="K12" i="13"/>
  <c r="J12" i="13"/>
  <c r="H12" i="13"/>
  <c r="R11" i="13"/>
  <c r="F11" i="13"/>
  <c r="P11" i="13"/>
  <c r="Q11" i="13" s="1"/>
  <c r="O11" i="13"/>
  <c r="M11" i="13"/>
  <c r="K11" i="13"/>
  <c r="J11" i="13"/>
  <c r="H11" i="13"/>
  <c r="R10" i="13"/>
  <c r="F10" i="13" s="1"/>
  <c r="P10" i="13"/>
  <c r="Q10" i="13" s="1"/>
  <c r="D10" i="13"/>
  <c r="O10" i="13"/>
  <c r="M10" i="13"/>
  <c r="K10" i="13"/>
  <c r="J10" i="13"/>
  <c r="H10" i="13"/>
  <c r="R9" i="13"/>
  <c r="F9" i="13" s="1"/>
  <c r="P9" i="13"/>
  <c r="Q9" i="13" s="1"/>
  <c r="O9" i="13"/>
  <c r="M9" i="13"/>
  <c r="K9" i="13"/>
  <c r="J9" i="13"/>
  <c r="H9" i="13"/>
  <c r="R8" i="13"/>
  <c r="F8" i="13" s="1"/>
  <c r="S8" i="13"/>
  <c r="P8" i="13"/>
  <c r="Q8" i="13"/>
  <c r="O8" i="13"/>
  <c r="M8" i="13"/>
  <c r="K8" i="13"/>
  <c r="J8" i="13"/>
  <c r="H8" i="13"/>
  <c r="R7" i="13"/>
  <c r="F7" i="13" s="1"/>
  <c r="P7" i="13"/>
  <c r="D7" i="13" s="1"/>
  <c r="Q7" i="13"/>
  <c r="O7" i="13"/>
  <c r="M7" i="13"/>
  <c r="K7" i="13"/>
  <c r="J7" i="13"/>
  <c r="H7" i="13"/>
  <c r="R6" i="13"/>
  <c r="S6" i="13"/>
  <c r="P6" i="13"/>
  <c r="Q6" i="13" s="1"/>
  <c r="O6" i="13"/>
  <c r="M6" i="13"/>
  <c r="K6" i="13"/>
  <c r="J6" i="13"/>
  <c r="H6" i="13"/>
  <c r="K6" i="10"/>
  <c r="R7" i="10"/>
  <c r="S7" i="10" s="1"/>
  <c r="R8" i="10"/>
  <c r="S8" i="10" s="1"/>
  <c r="R9" i="10"/>
  <c r="S9" i="10" s="1"/>
  <c r="R10" i="10"/>
  <c r="F10" i="10" s="1"/>
  <c r="R11" i="10"/>
  <c r="F11" i="10" s="1"/>
  <c r="R12" i="10"/>
  <c r="F12" i="10" s="1"/>
  <c r="R13" i="10"/>
  <c r="F13" i="10" s="1"/>
  <c r="R14" i="10"/>
  <c r="F14" i="10" s="1"/>
  <c r="R15" i="10"/>
  <c r="F15" i="10" s="1"/>
  <c r="R16" i="10"/>
  <c r="F16" i="10" s="1"/>
  <c r="R17" i="10"/>
  <c r="F17" i="10" s="1"/>
  <c r="R18" i="10"/>
  <c r="S18" i="10" s="1"/>
  <c r="R19" i="10"/>
  <c r="F19" i="10" s="1"/>
  <c r="R20" i="10"/>
  <c r="S20" i="10" s="1"/>
  <c r="R21" i="10"/>
  <c r="F21" i="10" s="1"/>
  <c r="R22" i="10"/>
  <c r="S22" i="10" s="1"/>
  <c r="R23" i="10"/>
  <c r="S23" i="10" s="1"/>
  <c r="R24" i="10"/>
  <c r="S24" i="10" s="1"/>
  <c r="R25" i="10"/>
  <c r="S25" i="10" s="1"/>
  <c r="R26" i="10"/>
  <c r="F26" i="10" s="1"/>
  <c r="R27" i="10"/>
  <c r="S27" i="10" s="1"/>
  <c r="P7" i="10"/>
  <c r="Q7" i="10" s="1"/>
  <c r="P8" i="10"/>
  <c r="Q8" i="10" s="1"/>
  <c r="P9" i="10"/>
  <c r="Q9" i="10" s="1"/>
  <c r="P10" i="10"/>
  <c r="Q10" i="10" s="1"/>
  <c r="P11" i="10"/>
  <c r="Q11" i="10" s="1"/>
  <c r="P12" i="10"/>
  <c r="D12" i="10" s="1"/>
  <c r="P13" i="10"/>
  <c r="D13" i="10" s="1"/>
  <c r="P14" i="10"/>
  <c r="D14" i="10" s="1"/>
  <c r="Q14" i="10"/>
  <c r="P15" i="10"/>
  <c r="Q15" i="10" s="1"/>
  <c r="P16" i="10"/>
  <c r="Q16" i="10" s="1"/>
  <c r="P17" i="10"/>
  <c r="Q17" i="10" s="1"/>
  <c r="D17" i="10"/>
  <c r="P18" i="10"/>
  <c r="D18" i="10" s="1"/>
  <c r="P19" i="10"/>
  <c r="D19" i="10" s="1"/>
  <c r="P20" i="10"/>
  <c r="Q20" i="10"/>
  <c r="P21" i="10"/>
  <c r="D21" i="10" s="1"/>
  <c r="P22" i="10"/>
  <c r="Q22" i="10" s="1"/>
  <c r="P23" i="10"/>
  <c r="Q23" i="10" s="1"/>
  <c r="P24" i="10"/>
  <c r="D24" i="10" s="1"/>
  <c r="P25" i="10"/>
  <c r="D25" i="10" s="1"/>
  <c r="P26" i="10"/>
  <c r="D26" i="10" s="1"/>
  <c r="P27" i="10"/>
  <c r="O7" i="10"/>
  <c r="O8" i="10"/>
  <c r="O9" i="10"/>
  <c r="O10" i="10"/>
  <c r="O11" i="10"/>
  <c r="O12" i="10"/>
  <c r="O13" i="10"/>
  <c r="O14" i="10"/>
  <c r="O15" i="10"/>
  <c r="O16" i="10"/>
  <c r="O17" i="10"/>
  <c r="O18" i="10"/>
  <c r="O19" i="10"/>
  <c r="O20" i="10"/>
  <c r="O21" i="10"/>
  <c r="O22" i="10"/>
  <c r="O23" i="10"/>
  <c r="O24" i="10"/>
  <c r="O25" i="10"/>
  <c r="O26" i="10"/>
  <c r="O27" i="10"/>
  <c r="M7" i="10"/>
  <c r="M8" i="10"/>
  <c r="M9" i="10"/>
  <c r="M10" i="10"/>
  <c r="M11" i="10"/>
  <c r="M12" i="10"/>
  <c r="M13" i="10"/>
  <c r="M14" i="10"/>
  <c r="M15" i="10"/>
  <c r="M16" i="10"/>
  <c r="M17" i="10"/>
  <c r="M18" i="10"/>
  <c r="M19" i="10"/>
  <c r="M20" i="10"/>
  <c r="M21" i="10"/>
  <c r="M22" i="10"/>
  <c r="M23" i="10"/>
  <c r="M24" i="10"/>
  <c r="M25" i="10"/>
  <c r="M26" i="10"/>
  <c r="M27" i="10"/>
  <c r="K22" i="10"/>
  <c r="K23" i="10"/>
  <c r="K24" i="10"/>
  <c r="K25" i="10"/>
  <c r="K26" i="10"/>
  <c r="K27" i="10"/>
  <c r="J7" i="10"/>
  <c r="J8" i="10"/>
  <c r="J9" i="10"/>
  <c r="J10" i="10"/>
  <c r="J11" i="10"/>
  <c r="J12" i="10"/>
  <c r="J13" i="10"/>
  <c r="J14" i="10"/>
  <c r="J15" i="10"/>
  <c r="J16" i="10"/>
  <c r="J17" i="10"/>
  <c r="J18" i="10"/>
  <c r="J19" i="10"/>
  <c r="J20" i="10"/>
  <c r="J21" i="10"/>
  <c r="J22" i="10"/>
  <c r="J23" i="10"/>
  <c r="J24" i="10"/>
  <c r="J25" i="10"/>
  <c r="J26" i="10"/>
  <c r="J27" i="10"/>
  <c r="H7" i="10"/>
  <c r="H8" i="10"/>
  <c r="H9" i="10"/>
  <c r="H10" i="10"/>
  <c r="H11" i="10"/>
  <c r="H12" i="10"/>
  <c r="H13" i="10"/>
  <c r="H14" i="10"/>
  <c r="H15" i="10"/>
  <c r="H16" i="10"/>
  <c r="H17" i="10"/>
  <c r="H18" i="10"/>
  <c r="H19" i="10"/>
  <c r="H20" i="10"/>
  <c r="H21" i="10"/>
  <c r="H22" i="10"/>
  <c r="H23" i="10"/>
  <c r="H24" i="10"/>
  <c r="H25" i="10"/>
  <c r="H26" i="10"/>
  <c r="H27" i="10"/>
  <c r="F7" i="10"/>
  <c r="K15" i="10"/>
  <c r="K16" i="10"/>
  <c r="K17" i="10"/>
  <c r="K18" i="10"/>
  <c r="K19" i="10"/>
  <c r="K20" i="10"/>
  <c r="K21" i="10"/>
  <c r="K14" i="10"/>
  <c r="K13" i="10"/>
  <c r="K8" i="10"/>
  <c r="K9" i="10"/>
  <c r="K10" i="10"/>
  <c r="K11" i="10"/>
  <c r="K12" i="10"/>
  <c r="K7" i="10"/>
  <c r="H6" i="10"/>
  <c r="J6" i="10"/>
  <c r="M6" i="10"/>
  <c r="O6" i="10"/>
  <c r="P6" i="10"/>
  <c r="Q6" i="10" s="1"/>
  <c r="R6" i="10"/>
  <c r="S6" i="10" s="1"/>
  <c r="Q13" i="10"/>
  <c r="E6" i="6"/>
  <c r="K6" i="6"/>
  <c r="L6" i="6"/>
  <c r="K7" i="6"/>
  <c r="L7" i="6"/>
  <c r="E6" i="5"/>
  <c r="L6" i="5"/>
  <c r="K6" i="5"/>
  <c r="S15" i="10"/>
  <c r="S13" i="10"/>
  <c r="D19" i="14"/>
  <c r="D16" i="14"/>
  <c r="D10" i="14"/>
  <c r="S14" i="14"/>
  <c r="D20" i="14"/>
  <c r="S25" i="14"/>
  <c r="F15" i="14"/>
  <c r="F22" i="13"/>
  <c r="F6" i="13"/>
  <c r="F18" i="13"/>
  <c r="F16" i="13"/>
  <c r="D8" i="13"/>
  <c r="F17" i="13"/>
  <c r="D15" i="13"/>
  <c r="S11" i="13"/>
  <c r="D7" i="10"/>
  <c r="S21" i="10"/>
  <c r="D20" i="10"/>
  <c r="D8" i="10"/>
  <c r="F27" i="10"/>
  <c r="S19" i="10"/>
  <c r="Q21" i="10"/>
  <c r="Q26" i="10"/>
  <c r="Q27" i="14"/>
  <c r="D17" i="14"/>
  <c r="S16" i="14"/>
  <c r="S10" i="13"/>
  <c r="F20" i="13"/>
  <c r="D16" i="13"/>
  <c r="Q12" i="10" l="1"/>
  <c r="F8" i="10"/>
  <c r="Q25" i="10"/>
  <c r="Q26" i="13"/>
  <c r="S9" i="14"/>
  <c r="S11" i="14"/>
  <c r="Q18" i="10"/>
  <c r="D21" i="13"/>
  <c r="D22" i="13"/>
  <c r="D24" i="13"/>
  <c r="F7" i="14"/>
  <c r="Q22" i="14"/>
  <c r="D15" i="14"/>
  <c r="S12" i="13"/>
  <c r="D20" i="13"/>
  <c r="S9" i="13"/>
  <c r="D11" i="13"/>
  <c r="Q11" i="14"/>
  <c r="D27" i="10"/>
  <c r="D6" i="13"/>
  <c r="Q19" i="10"/>
  <c r="S24" i="13"/>
  <c r="D25" i="14"/>
  <c r="D18" i="14"/>
  <c r="Q24" i="14"/>
  <c r="F19" i="13"/>
  <c r="S23" i="13"/>
  <c r="Q23" i="14"/>
  <c r="S6" i="14"/>
  <c r="D8" i="14"/>
  <c r="Q12" i="13"/>
  <c r="F27" i="14"/>
  <c r="D17" i="13"/>
  <c r="D25" i="13"/>
  <c r="S7" i="13"/>
  <c r="Q9" i="14"/>
  <c r="Q7" i="14"/>
  <c r="D6" i="14"/>
  <c r="Q13" i="13"/>
  <c r="Q21" i="14"/>
  <c r="S18" i="14"/>
  <c r="S12" i="14"/>
  <c r="F26" i="14"/>
  <c r="S24" i="14"/>
  <c r="F10" i="14"/>
  <c r="S8" i="14"/>
  <c r="S22" i="14"/>
  <c r="F13" i="14"/>
  <c r="D14" i="14"/>
  <c r="Q26" i="14"/>
  <c r="F19" i="14"/>
  <c r="D9" i="13"/>
  <c r="D27" i="13"/>
  <c r="D23" i="13"/>
  <c r="S15" i="13"/>
  <c r="Q19" i="13"/>
  <c r="D14" i="13"/>
  <c r="S27" i="13"/>
  <c r="F21" i="13"/>
  <c r="D23" i="10"/>
  <c r="D11" i="10"/>
  <c r="F9" i="10"/>
  <c r="F25" i="10"/>
  <c r="S11" i="10"/>
  <c r="D22" i="10"/>
  <c r="F20" i="10"/>
  <c r="Q27" i="10"/>
  <c r="S26" i="10"/>
  <c r="S14" i="10"/>
  <c r="F24" i="10"/>
  <c r="D16" i="10"/>
  <c r="F23" i="10"/>
  <c r="D15" i="10"/>
  <c r="D9" i="10"/>
  <c r="F22" i="10"/>
  <c r="D10" i="10"/>
  <c r="S12" i="10"/>
  <c r="D6" i="10"/>
  <c r="S16" i="10"/>
  <c r="Q24" i="10"/>
  <c r="S17" i="10"/>
  <c r="S10" i="10"/>
  <c r="F18" i="10"/>
  <c r="F6" i="10"/>
</calcChain>
</file>

<file path=xl/sharedStrings.xml><?xml version="1.0" encoding="utf-8"?>
<sst xmlns="http://schemas.openxmlformats.org/spreadsheetml/2006/main" count="1416" uniqueCount="137">
  <si>
    <t>&lt;HS (18+)</t>
  </si>
  <si>
    <t>HS only (18+)</t>
  </si>
  <si>
    <t>Coll or more (18+)</t>
  </si>
  <si>
    <t>ALL (16+)</t>
  </si>
  <si>
    <t>Employed</t>
  </si>
  <si>
    <t>All Natives (16+)</t>
  </si>
  <si>
    <t>Unemployed</t>
  </si>
  <si>
    <t>HS only (18-29)</t>
  </si>
  <si>
    <t>Teens (16-17)</t>
  </si>
  <si>
    <t>Some Coll (18+)</t>
  </si>
  <si>
    <t>Some Coll (18-29)</t>
  </si>
  <si>
    <t>Bach Only (21-29)</t>
  </si>
  <si>
    <t>&lt; HS (18-29)</t>
  </si>
  <si>
    <t>Without Bachelors (18+)</t>
  </si>
  <si>
    <t>Without Bachelors (18-29)</t>
  </si>
  <si>
    <t>All Citizens (16+)</t>
  </si>
  <si>
    <t>White Natives (16+)</t>
  </si>
  <si>
    <t>Percent</t>
  </si>
  <si>
    <t>Natives</t>
  </si>
  <si>
    <t>Year</t>
  </si>
  <si>
    <t>Employment Rate</t>
  </si>
  <si>
    <t>Labor Force Participation Rate</t>
  </si>
  <si>
    <t>&lt; HS</t>
  </si>
  <si>
    <t>HS only</t>
  </si>
  <si>
    <t>Some College</t>
  </si>
  <si>
    <t>College +</t>
  </si>
  <si>
    <t>Black Natives</t>
  </si>
  <si>
    <t>Hispanic Natives</t>
  </si>
  <si>
    <t>White Natives</t>
  </si>
  <si>
    <t>Employed (16+)</t>
  </si>
  <si>
    <t>Unemployed (16+)</t>
  </si>
  <si>
    <t>Employed (18+)</t>
  </si>
  <si>
    <t>Unemployed (18+)</t>
  </si>
  <si>
    <t>Number</t>
  </si>
  <si>
    <t>Percent Unemployed</t>
  </si>
  <si>
    <t>Table 7. Employment &amp; Unemployment for Natives &amp; Immigrants</t>
  </si>
  <si>
    <t>Table 8. Employment &amp; Unemployment for Natives &amp; Immigrants</t>
  </si>
  <si>
    <t>Youths (18 to 29)</t>
  </si>
  <si>
    <t>Native</t>
  </si>
  <si>
    <t>Immigrant</t>
  </si>
  <si>
    <t>Q3 2000</t>
  </si>
  <si>
    <t>Q3 2001</t>
  </si>
  <si>
    <t>Q3 2002</t>
  </si>
  <si>
    <t>Q3 2003</t>
  </si>
  <si>
    <t>Q3 2004</t>
  </si>
  <si>
    <t>Q3 2005</t>
  </si>
  <si>
    <t>Q3 2006</t>
  </si>
  <si>
    <t>Q3 2007</t>
  </si>
  <si>
    <t>Q3 2008</t>
  </si>
  <si>
    <t>Q3 2009</t>
  </si>
  <si>
    <t>Q3 2010</t>
  </si>
  <si>
    <t>Q3 2011</t>
  </si>
  <si>
    <t>Q3 2012</t>
  </si>
  <si>
    <t>Q3 2013</t>
  </si>
  <si>
    <t>Q3 2014</t>
  </si>
  <si>
    <t>Q3 2015</t>
  </si>
  <si>
    <t>Q3 2016</t>
  </si>
  <si>
    <t>Q3 2017</t>
  </si>
  <si>
    <t>Q3 2018</t>
  </si>
  <si>
    <t>Q3 2019</t>
  </si>
  <si>
    <t>Q3 2020</t>
  </si>
  <si>
    <t>Q3 2021</t>
  </si>
  <si>
    <t>Employed (16-64)</t>
  </si>
  <si>
    <t>Employed (18-64)</t>
  </si>
  <si>
    <t>ALL (18-64)</t>
  </si>
  <si>
    <t>Without Bachelors (18-64)</t>
  </si>
  <si>
    <t>All Natives (18-64)</t>
  </si>
  <si>
    <t>All Citizens (18-64)</t>
  </si>
  <si>
    <t>White Natives (18-64)</t>
  </si>
  <si>
    <r>
      <t>Immigrants</t>
    </r>
    <r>
      <rPr>
        <vertAlign val="superscript"/>
        <sz val="14"/>
        <color indexed="8"/>
        <rFont val="Calibri"/>
        <family val="2"/>
      </rPr>
      <t>1</t>
    </r>
  </si>
  <si>
    <r>
      <t>Immigrants</t>
    </r>
    <r>
      <rPr>
        <vertAlign val="superscript"/>
        <sz val="12"/>
        <color indexed="8"/>
        <rFont val="Calibri"/>
        <family val="2"/>
        <scheme val="minor"/>
      </rPr>
      <t>1</t>
    </r>
  </si>
  <si>
    <t>Table 2. Employment Statistics in Q3 for Persons 16+, 2000-2021 (in thousands)</t>
  </si>
  <si>
    <r>
      <t>Not in Labor Force (18-64)</t>
    </r>
    <r>
      <rPr>
        <vertAlign val="superscript"/>
        <sz val="10"/>
        <rFont val="Arial"/>
        <family val="2"/>
      </rPr>
      <t>1</t>
    </r>
  </si>
  <si>
    <r>
      <t>Total</t>
    </r>
    <r>
      <rPr>
        <vertAlign val="superscript"/>
        <sz val="10"/>
        <rFont val="Arial"/>
        <family val="2"/>
      </rPr>
      <t>2</t>
    </r>
  </si>
  <si>
    <r>
      <t>Labor Force Participation Rate</t>
    </r>
    <r>
      <rPr>
        <vertAlign val="superscript"/>
        <sz val="10"/>
        <rFont val="Arial"/>
        <family val="2"/>
      </rPr>
      <t>3</t>
    </r>
  </si>
  <si>
    <r>
      <t>Employment Rate</t>
    </r>
    <r>
      <rPr>
        <vertAlign val="superscript"/>
        <sz val="10"/>
        <rFont val="Arial"/>
        <family val="2"/>
      </rPr>
      <t>4</t>
    </r>
  </si>
  <si>
    <r>
      <rPr>
        <vertAlign val="superscript"/>
        <sz val="10"/>
        <rFont val="Arial"/>
        <family val="2"/>
      </rPr>
      <t>2</t>
    </r>
    <r>
      <rPr>
        <sz val="10"/>
        <rFont val="Arial"/>
        <family val="2"/>
      </rPr>
      <t>Total number of people in age group.</t>
    </r>
  </si>
  <si>
    <r>
      <rPr>
        <vertAlign val="superscript"/>
        <sz val="10"/>
        <rFont val="Arial"/>
        <family val="2"/>
      </rPr>
      <t>3</t>
    </r>
    <r>
      <rPr>
        <sz val="10"/>
        <rFont val="Arial"/>
        <family val="2"/>
      </rPr>
      <t>The share of people in the specific age group who are currently holding a job or looking for one.</t>
    </r>
  </si>
  <si>
    <r>
      <rPr>
        <vertAlign val="superscript"/>
        <sz val="10"/>
        <rFont val="Arial"/>
        <family val="2"/>
      </rPr>
      <t>4</t>
    </r>
    <r>
      <rPr>
        <sz val="10"/>
        <rFont val="Arial"/>
        <family val="2"/>
      </rPr>
      <t>The share of people in the specific age group who are currently holding a job.</t>
    </r>
  </si>
  <si>
    <t>Hisp Citizens (16+)</t>
  </si>
  <si>
    <t>Hisp Citizens (18-64)</t>
  </si>
  <si>
    <t>Hisp Immigrants (18-64)</t>
  </si>
  <si>
    <t>Hisp Immigrants (16+)</t>
  </si>
  <si>
    <t>All Immigrants (18-64)</t>
  </si>
  <si>
    <t>All Immigrants (16+)</t>
  </si>
  <si>
    <t>Hispanic native (16+)</t>
  </si>
  <si>
    <t>Black Natives (18-64)</t>
  </si>
  <si>
    <t>Black Natives (16+)</t>
  </si>
  <si>
    <t>Hispanic Natives (16+)</t>
  </si>
  <si>
    <t>Hispanic Natives (18-64)</t>
  </si>
  <si>
    <t>Table 9. Employment &amp; Unemployment for Natives &amp; Immigrants</t>
  </si>
  <si>
    <t>Table 10. Employment &amp; Unemployment for Natives &amp; Immigrants</t>
  </si>
  <si>
    <t xml:space="preserve">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Peak years are shown in green. </t>
  </si>
  <si>
    <t>Table 1. Employment Statistics in Q3 for Persons 16 to 64, 2000 to 2021 (in thousands)</t>
  </si>
  <si>
    <t>Table 3. Employment Statistics Q3 for Persons 18 to 64, 2000 to 2021 (in thousands)</t>
  </si>
  <si>
    <t>Table 4.  Employment Statistics in Q3 for Persons 18+, 2000-2021 (in thousands)</t>
  </si>
  <si>
    <t>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Peak years are shown in green.</t>
  </si>
  <si>
    <t>Table 5. Employment Statistics Q3 for Persons 18 to 64, No Bachelor's, 2000 to 2021 (in thousands)</t>
  </si>
  <si>
    <t>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Peak years are shown in green. Table excludes all those with a Bachelor's degree or higher.</t>
  </si>
  <si>
    <t>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Peak years are shown in green. Table excludes all those with a Bachelor's degree or higher.</t>
  </si>
  <si>
    <r>
      <t>Not in Labor Force (18-64)</t>
    </r>
    <r>
      <rPr>
        <b/>
        <vertAlign val="superscript"/>
        <sz val="10"/>
        <rFont val="Arial"/>
        <family val="2"/>
      </rPr>
      <t>1</t>
    </r>
  </si>
  <si>
    <r>
      <t>Total</t>
    </r>
    <r>
      <rPr>
        <b/>
        <vertAlign val="superscript"/>
        <sz val="10"/>
        <rFont val="Arial"/>
        <family val="2"/>
      </rPr>
      <t>2</t>
    </r>
  </si>
  <si>
    <r>
      <t>Labor Force Participation Rate</t>
    </r>
    <r>
      <rPr>
        <b/>
        <vertAlign val="superscript"/>
        <sz val="10"/>
        <rFont val="Arial"/>
        <family val="2"/>
      </rPr>
      <t>3</t>
    </r>
  </si>
  <si>
    <r>
      <t>Employment Rate</t>
    </r>
    <r>
      <rPr>
        <b/>
        <vertAlign val="superscript"/>
        <sz val="10"/>
        <rFont val="Arial"/>
        <family val="2"/>
      </rPr>
      <t>4</t>
    </r>
  </si>
  <si>
    <r>
      <t>Not in Labor Force (18-64)</t>
    </r>
    <r>
      <rPr>
        <b/>
        <vertAlign val="superscript"/>
        <sz val="10"/>
        <color theme="1"/>
        <rFont val="Arial"/>
        <family val="2"/>
      </rPr>
      <t>1</t>
    </r>
  </si>
  <si>
    <r>
      <t>Total</t>
    </r>
    <r>
      <rPr>
        <b/>
        <vertAlign val="superscript"/>
        <sz val="10"/>
        <color theme="1"/>
        <rFont val="Arial"/>
        <family val="2"/>
      </rPr>
      <t>2</t>
    </r>
  </si>
  <si>
    <t>Figure 1. Labor Force Participation for Immigrants and Natives (ages 18 to 64) without a Bachelor's Degree, 2000 to 2021</t>
  </si>
  <si>
    <t>Figure 2. Labor Force Participation for Immigrants and Natives (ages 18 to 64) without a Bachelor's Degree, excluding Full-time students, 2000 to 2021</t>
  </si>
  <si>
    <t>Table 7. Employment &amp; Unemployment for Natives &amp; Immigrants, Q3 2021 (in thousands)</t>
  </si>
  <si>
    <t>Table 8. Employment &amp; Unemployment for Natives &amp; Immigrants Q3 2019 (in thousands)</t>
  </si>
  <si>
    <t>Table 9. Employment &amp; Unemployment for Natives &amp; Immigrants, Q3 2007 (in thousands)</t>
  </si>
  <si>
    <t>Table 10. Employment &amp; Unemployment for Natives &amp; Immigrants Q3 2000 (in thousands)</t>
  </si>
  <si>
    <t xml:space="preserve">List of Figures and Tables </t>
  </si>
  <si>
    <t>Employment and Labor Force Participation by Race and Education Level (Ages 18 to 64) Third Quarter of Peak Years: 2000, 2007, 2019, and 2021.</t>
  </si>
  <si>
    <t>Table 6. Employment Statistics in Q3 for Persons 18+, No Bachelor's, 2000-2021 (in thousands)</t>
  </si>
  <si>
    <t>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  Figure excludes all those with a Bachelor's degree or higher.</t>
  </si>
  <si>
    <t>Source: Center for Immigration Studies analysis of the Current Population Survey public-use files for every year from the third quarter of 2000 to the third quarter of 2021. All figures are seasonally unadjusted and are for non-institutionalized civilians, which does not include those in institutions such as prisons and nursing homes. Immigrant matches the Census Bureau's definition of foreign-born and includes all persons who were not U.S. citizens at birth.  The figure excludes full-time students under age 25 and all those with a Bachelor's degree or higher.</t>
  </si>
  <si>
    <t>Not Working, Unemployed (16-64)</t>
  </si>
  <si>
    <r>
      <t>Not Working, Not in Labor Force (16-64)</t>
    </r>
    <r>
      <rPr>
        <b/>
        <vertAlign val="superscript"/>
        <sz val="18"/>
        <color indexed="8"/>
        <rFont val="Calibri"/>
        <family val="2"/>
      </rPr>
      <t>2</t>
    </r>
  </si>
  <si>
    <t>All Not Working (16-64)</t>
  </si>
  <si>
    <r>
      <rPr>
        <vertAlign val="superscript"/>
        <sz val="10"/>
        <rFont val="Arial"/>
        <family val="2"/>
      </rPr>
      <t>1</t>
    </r>
    <r>
      <rPr>
        <sz val="10"/>
        <rFont val="Arial"/>
        <family val="2"/>
      </rPr>
      <t>Immigrant matches the Census Bureau's definition of foreign-born and includes all persons who were not U.S. citizens at birth.</t>
    </r>
  </si>
  <si>
    <t>Part-Time, Economic Reasons (16+)</t>
  </si>
  <si>
    <t>Not Working, Unemployed (18-64)</t>
  </si>
  <si>
    <r>
      <t>Not Working, Not in Labor Force (18-64)</t>
    </r>
    <r>
      <rPr>
        <b/>
        <vertAlign val="superscript"/>
        <sz val="18"/>
        <color indexed="8"/>
        <rFont val="Calibri"/>
        <family val="2"/>
      </rPr>
      <t>2</t>
    </r>
  </si>
  <si>
    <t>All Not Working (18-64)</t>
  </si>
  <si>
    <t>Part-Time, Economic Reasons (18+)</t>
  </si>
  <si>
    <t>(in thousands)</t>
  </si>
  <si>
    <r>
      <rPr>
        <vertAlign val="superscript"/>
        <sz val="10"/>
        <rFont val="Arial"/>
        <family val="2"/>
      </rPr>
      <t>1</t>
    </r>
    <r>
      <rPr>
        <sz val="10"/>
        <rFont val="Arial"/>
        <family val="2"/>
      </rPr>
      <t>Persons who are not working or looking for work.</t>
    </r>
  </si>
  <si>
    <t>Source: Center for Immigration Studies analysis of the Current Population Survey public-use files for the third quarter of 2021.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catagories.  Immigrant matches the Census Bureau's definition of foreign-born and includes all persons who were not U.S. citizens at birth.</t>
  </si>
  <si>
    <t>Source: Center for Immigration Studies analysis of the Current Population Survey public-use files for the third quarter of 2019.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catagories.  Immigrant matches the Census Bureau's definition of foreign-born and includes all persons who were not U.S. citizens at birth.</t>
  </si>
  <si>
    <t>Source: Center for Immigration Studies analysis of the Current Population Survey public-use files for the third quarter of 2007. All figures are seasonally unadjusted and are for noninstitutionalized civilians, which does not include those in institutions such as prisons and nursing homes.  Whites and Blacks are non-Hispanics who identify as only one race. Hispanics can be of any race and are excluded from other catagories.  Immigrant matches the Census Bureau's definition of foreign-born and includes all persons who were not U.S. citizens at birth.</t>
  </si>
  <si>
    <t>Source: Center for Immigration Studies analysis of the Current Population Survey public-use files for the third quarter of 2000. All figures are seasonally unadjusted and are for noninstitutionalized civilians, which does not include those in institutions such as prisons and nursing homes.  In 2000 persons could only chose one race, Whites and Blacks are non-Hispanics. Hispanics can be of any race and are excluded from other catagories. Immigrant matches the Census Bureau's definition of foreign-born and includes all persons who were not U.S. citizens at birth.</t>
  </si>
  <si>
    <t>Source: Center for Immigration Studies analysis of the Current Population Survey public-use files for the third quarter of 2000, 2007, 2019, and 2021. All figures are seasonally unadjusted and are for noninstitutionalized civilians, which does not include those in institutions such as prisons and nursing homes. All figures are for persons 18 to 64. In 2000, persons could only choose one race. In all other years the figures reflect persons who chose only one race. Hispanics can be of any race and are excluded from other categories. Immigrant matches the Census Bureau's definition of foreign-born and includes all persons who were not U.S. citizens at birth.</t>
  </si>
  <si>
    <r>
      <t>Total Not in Labor Force</t>
    </r>
    <r>
      <rPr>
        <sz val="18"/>
        <color indexed="8"/>
        <rFont val="Calibri"/>
        <family val="2"/>
      </rPr>
      <t>²</t>
    </r>
  </si>
  <si>
    <r>
      <rPr>
        <vertAlign val="superscript"/>
        <sz val="10"/>
        <rFont val="Arial"/>
        <family val="2"/>
      </rPr>
      <t xml:space="preserve">2 </t>
    </r>
    <r>
      <rPr>
        <sz val="10"/>
        <rFont val="Arial"/>
        <family val="2"/>
      </rPr>
      <t xml:space="preserve"> Persons who were not working or looking for work.</t>
    </r>
  </si>
  <si>
    <r>
      <t>Total Not in Labor Force</t>
    </r>
    <r>
      <rPr>
        <sz val="16"/>
        <color indexed="8"/>
        <rFont val="Calibri"/>
        <family val="2"/>
      </rPr>
      <t>²</t>
    </r>
  </si>
  <si>
    <t>Figures 3-10. Employment and Labor Force Participation by Race and Education Level (Ages 18 to 64) Third Quarter of Peak Years: 2000, 2007, 2019 and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</si>
</sst>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0"/>
    <numFmt numFmtId="167" formatCode="0_);\(0\)"/>
  </numFmts>
  <fonts count="42" x14ac:knownFonts="1">
    <font>
      <sz val="10"/>
      <name val="Arial"/>
    </font>
    <font>
      <sz val="11"/>
      <color theme="1"/>
      <name val="Calibri"/>
      <family val="2"/>
      <scheme val="minor"/>
    </font>
    <font>
      <sz val="10"/>
      <name val="Arial"/>
      <family val="2"/>
    </font>
    <font>
      <sz val="10"/>
      <name val="Arial"/>
      <family val="2"/>
    </font>
    <font>
      <sz val="10"/>
      <color indexed="10"/>
      <name val="Arial"/>
      <family val="2"/>
    </font>
    <font>
      <b/>
      <sz val="10"/>
      <name val="Arial"/>
      <family val="2"/>
    </font>
    <font>
      <sz val="10"/>
      <name val="Arial"/>
      <family val="2"/>
    </font>
    <font>
      <sz val="20"/>
      <name val="Arial"/>
      <family val="2"/>
    </font>
    <font>
      <sz val="18"/>
      <name val="Arial"/>
      <family val="2"/>
    </font>
    <font>
      <sz val="11"/>
      <color indexed="8"/>
      <name val="Calibri"/>
      <family val="2"/>
    </font>
    <font>
      <b/>
      <sz val="11"/>
      <color indexed="8"/>
      <name val="Calibri"/>
      <family val="2"/>
    </font>
    <font>
      <sz val="14"/>
      <color indexed="8"/>
      <name val="Calibri"/>
      <family val="2"/>
    </font>
    <font>
      <sz val="11"/>
      <name val="Calibri"/>
      <family val="2"/>
    </font>
    <font>
      <b/>
      <sz val="20"/>
      <color indexed="8"/>
      <name val="Calibri"/>
      <family val="2"/>
    </font>
    <font>
      <b/>
      <sz val="18"/>
      <color indexed="8"/>
      <name val="Calibri"/>
      <family val="2"/>
    </font>
    <font>
      <b/>
      <sz val="14"/>
      <color indexed="8"/>
      <name val="Calibri"/>
      <family val="2"/>
    </font>
    <font>
      <b/>
      <sz val="11"/>
      <name val="Calibri"/>
      <family val="2"/>
    </font>
    <font>
      <sz val="10"/>
      <name val="Arial"/>
      <family val="2"/>
    </font>
    <font>
      <sz val="11"/>
      <color indexed="8"/>
      <name val="Calibri"/>
      <family val="2"/>
    </font>
    <font>
      <sz val="11"/>
      <color theme="1"/>
      <name val="Calibri"/>
      <family val="2"/>
      <scheme val="minor"/>
    </font>
    <font>
      <sz val="11"/>
      <name val="Calibri"/>
      <family val="2"/>
      <scheme val="minor"/>
    </font>
    <font>
      <sz val="12"/>
      <color indexed="8"/>
      <name val="Calibri"/>
      <family val="2"/>
      <scheme val="minor"/>
    </font>
    <font>
      <sz val="12"/>
      <name val="Calibri"/>
      <family val="2"/>
      <scheme val="minor"/>
    </font>
    <font>
      <b/>
      <sz val="11"/>
      <name val="Calibri"/>
      <family val="2"/>
      <scheme val="minor"/>
    </font>
    <font>
      <sz val="11"/>
      <color indexed="10"/>
      <name val="Calibri"/>
      <family val="2"/>
      <scheme val="minor"/>
    </font>
    <font>
      <b/>
      <vertAlign val="superscript"/>
      <sz val="18"/>
      <color indexed="8"/>
      <name val="Calibri"/>
      <family val="2"/>
    </font>
    <font>
      <vertAlign val="superscript"/>
      <sz val="14"/>
      <color indexed="8"/>
      <name val="Calibri"/>
      <family val="2"/>
    </font>
    <font>
      <vertAlign val="superscript"/>
      <sz val="10"/>
      <name val="Arial"/>
      <family val="2"/>
    </font>
    <font>
      <vertAlign val="superscript"/>
      <sz val="12"/>
      <color indexed="8"/>
      <name val="Calibri"/>
      <family val="2"/>
      <scheme val="minor"/>
    </font>
    <font>
      <sz val="18"/>
      <color indexed="8"/>
      <name val="Calibri"/>
      <family val="2"/>
    </font>
    <font>
      <b/>
      <sz val="10"/>
      <color indexed="10"/>
      <name val="Arial"/>
      <family val="2"/>
    </font>
    <font>
      <b/>
      <sz val="10"/>
      <color theme="1"/>
      <name val="Arial"/>
      <family val="2"/>
    </font>
    <font>
      <b/>
      <vertAlign val="superscript"/>
      <sz val="10"/>
      <name val="Arial"/>
      <family val="2"/>
    </font>
    <font>
      <b/>
      <vertAlign val="superscript"/>
      <sz val="10"/>
      <color theme="1"/>
      <name val="Arial"/>
      <family val="2"/>
    </font>
    <font>
      <b/>
      <sz val="14"/>
      <name val="Arial"/>
      <family val="2"/>
    </font>
    <font>
      <u/>
      <sz val="10"/>
      <color theme="10"/>
      <name val="Arial"/>
      <family val="2"/>
    </font>
    <font>
      <sz val="14"/>
      <name val="Arial"/>
      <family val="2"/>
    </font>
    <font>
      <b/>
      <sz val="16"/>
      <name val="Arial"/>
      <family val="2"/>
    </font>
    <font>
      <b/>
      <sz val="13"/>
      <name val="Arial"/>
      <family val="2"/>
    </font>
    <font>
      <b/>
      <u/>
      <sz val="13"/>
      <color theme="10"/>
      <name val="Arial"/>
      <family val="2"/>
    </font>
    <font>
      <b/>
      <sz val="16"/>
      <color indexed="8"/>
      <name val="Calibri"/>
      <family val="2"/>
    </font>
    <font>
      <sz val="16"/>
      <color indexed="8"/>
      <name val="Calibri"/>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22">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3" fillId="0" borderId="0"/>
    <xf numFmtId="0" fontId="3" fillId="0" borderId="0"/>
    <xf numFmtId="0" fontId="6" fillId="0" borderId="0"/>
    <xf numFmtId="0" fontId="3" fillId="0" borderId="0"/>
    <xf numFmtId="0" fontId="3" fillId="0" borderId="0"/>
    <xf numFmtId="0"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35" fillId="0" borderId="0" applyNumberFormat="0" applyFill="0" applyBorder="0" applyAlignment="0" applyProtection="0"/>
  </cellStyleXfs>
  <cellXfs count="260">
    <xf numFmtId="0" fontId="0" fillId="0" borderId="0" xfId="0"/>
    <xf numFmtId="0" fontId="19" fillId="2" borderId="1" xfId="72" applyFont="1" applyFill="1" applyBorder="1" applyAlignment="1"/>
    <xf numFmtId="0" fontId="19" fillId="4" borderId="1" xfId="72" applyFont="1" applyFill="1" applyBorder="1" applyAlignment="1"/>
    <xf numFmtId="164" fontId="20" fillId="4" borderId="1" xfId="1" applyNumberFormat="1" applyFont="1" applyFill="1" applyBorder="1"/>
    <xf numFmtId="165" fontId="20" fillId="4" borderId="17" xfId="98" applyNumberFormat="1" applyFont="1" applyFill="1" applyBorder="1" applyAlignment="1">
      <alignment horizontal="right"/>
    </xf>
    <xf numFmtId="164" fontId="20" fillId="4" borderId="2" xfId="1" applyNumberFormat="1" applyFont="1" applyFill="1" applyBorder="1"/>
    <xf numFmtId="165" fontId="20" fillId="4" borderId="11" xfId="98" applyNumberFormat="1" applyFont="1" applyFill="1" applyBorder="1" applyAlignment="1">
      <alignment horizontal="right"/>
    </xf>
    <xf numFmtId="0" fontId="3" fillId="3" borderId="6" xfId="70" applyFill="1" applyBorder="1"/>
    <xf numFmtId="0" fontId="3" fillId="3" borderId="7" xfId="70" applyFill="1" applyBorder="1"/>
    <xf numFmtId="164" fontId="20" fillId="4" borderId="11" xfId="1" applyNumberFormat="1" applyFont="1" applyFill="1" applyBorder="1"/>
    <xf numFmtId="0" fontId="19" fillId="4" borderId="9" xfId="72" applyFont="1" applyFill="1" applyBorder="1" applyAlignment="1"/>
    <xf numFmtId="164" fontId="20" fillId="4" borderId="9" xfId="1" applyNumberFormat="1" applyFont="1" applyFill="1" applyBorder="1"/>
    <xf numFmtId="165" fontId="20" fillId="4" borderId="18" xfId="98" applyNumberFormat="1" applyFont="1" applyFill="1" applyBorder="1" applyAlignment="1">
      <alignment horizontal="right"/>
    </xf>
    <xf numFmtId="164" fontId="20" fillId="4" borderId="0" xfId="1" applyNumberFormat="1" applyFont="1" applyFill="1" applyBorder="1"/>
    <xf numFmtId="165" fontId="20" fillId="4" borderId="12" xfId="98" applyNumberFormat="1" applyFont="1" applyFill="1" applyBorder="1" applyAlignment="1">
      <alignment horizontal="right"/>
    </xf>
    <xf numFmtId="164" fontId="20" fillId="4" borderId="0" xfId="1" applyNumberFormat="1" applyFont="1" applyFill="1" applyBorder="1" applyAlignment="1">
      <alignment horizontal="right"/>
    </xf>
    <xf numFmtId="0" fontId="19" fillId="4" borderId="14" xfId="72" applyFont="1" applyFill="1" applyBorder="1" applyAlignment="1"/>
    <xf numFmtId="164" fontId="20" fillId="4" borderId="14" xfId="1" applyNumberFormat="1" applyFont="1" applyFill="1" applyBorder="1"/>
    <xf numFmtId="165" fontId="20" fillId="4" borderId="19" xfId="98" applyNumberFormat="1" applyFont="1" applyFill="1" applyBorder="1" applyAlignment="1">
      <alignment horizontal="right"/>
    </xf>
    <xf numFmtId="164" fontId="20" fillId="4" borderId="5" xfId="1" applyNumberFormat="1" applyFont="1" applyFill="1" applyBorder="1"/>
    <xf numFmtId="165" fontId="20" fillId="4" borderId="13" xfId="98" applyNumberFormat="1" applyFont="1" applyFill="1" applyBorder="1" applyAlignment="1">
      <alignment horizontal="right"/>
    </xf>
    <xf numFmtId="164" fontId="20" fillId="4" borderId="5" xfId="1" applyNumberFormat="1" applyFont="1" applyFill="1" applyBorder="1" applyAlignment="1">
      <alignment horizontal="right"/>
    </xf>
    <xf numFmtId="0" fontId="19" fillId="2" borderId="9" xfId="72" applyFont="1" applyFill="1" applyBorder="1" applyAlignment="1"/>
    <xf numFmtId="164" fontId="20" fillId="2" borderId="9" xfId="1" applyNumberFormat="1" applyFont="1" applyFill="1" applyBorder="1"/>
    <xf numFmtId="165" fontId="20" fillId="2" borderId="18" xfId="98" applyNumberFormat="1" applyFont="1" applyFill="1" applyBorder="1" applyAlignment="1">
      <alignment horizontal="right"/>
    </xf>
    <xf numFmtId="164" fontId="20" fillId="2" borderId="0" xfId="1" applyNumberFormat="1" applyFont="1" applyFill="1" applyBorder="1"/>
    <xf numFmtId="165" fontId="20" fillId="2" borderId="12" xfId="98" applyNumberFormat="1" applyFont="1" applyFill="1" applyBorder="1" applyAlignment="1">
      <alignment horizontal="right"/>
    </xf>
    <xf numFmtId="164" fontId="20" fillId="2" borderId="0" xfId="1" applyNumberFormat="1" applyFont="1" applyFill="1" applyBorder="1" applyAlignment="1">
      <alignment horizontal="right"/>
    </xf>
    <xf numFmtId="0" fontId="3" fillId="2" borderId="0" xfId="70" applyFill="1"/>
    <xf numFmtId="165" fontId="3" fillId="2" borderId="0" xfId="70" applyNumberFormat="1" applyFill="1"/>
    <xf numFmtId="164" fontId="0" fillId="2" borderId="0" xfId="4" applyNumberFormat="1" applyFont="1" applyFill="1" applyBorder="1"/>
    <xf numFmtId="165" fontId="0" fillId="2" borderId="0" xfId="115" applyNumberFormat="1" applyFont="1" applyFill="1" applyBorder="1"/>
    <xf numFmtId="0" fontId="3" fillId="2" borderId="0" xfId="94" applyFill="1"/>
    <xf numFmtId="164" fontId="3" fillId="2" borderId="0" xfId="70" applyNumberFormat="1" applyFill="1"/>
    <xf numFmtId="0" fontId="0" fillId="2" borderId="0" xfId="0" applyFill="1"/>
    <xf numFmtId="0" fontId="20" fillId="2" borderId="10" xfId="0" applyFont="1" applyFill="1" applyBorder="1" applyAlignment="1"/>
    <xf numFmtId="0" fontId="20" fillId="2" borderId="8" xfId="0" applyFont="1" applyFill="1" applyBorder="1" applyAlignment="1"/>
    <xf numFmtId="165" fontId="20" fillId="2" borderId="9" xfId="0" applyNumberFormat="1" applyFont="1" applyFill="1" applyBorder="1" applyAlignment="1"/>
    <xf numFmtId="165" fontId="20" fillId="2" borderId="12" xfId="0" applyNumberFormat="1" applyFont="1" applyFill="1" applyBorder="1" applyAlignment="1"/>
    <xf numFmtId="165" fontId="0" fillId="2" borderId="0" xfId="0" applyNumberFormat="1" applyFill="1"/>
    <xf numFmtId="0" fontId="19" fillId="2" borderId="14" xfId="72" applyFont="1" applyFill="1" applyBorder="1" applyAlignment="1"/>
    <xf numFmtId="165" fontId="20" fillId="2" borderId="14" xfId="0" applyNumberFormat="1" applyFont="1" applyFill="1" applyBorder="1" applyAlignment="1"/>
    <xf numFmtId="165" fontId="20" fillId="2" borderId="13" xfId="0" applyNumberFormat="1" applyFont="1" applyFill="1" applyBorder="1" applyAlignment="1"/>
    <xf numFmtId="0" fontId="19" fillId="2" borderId="0" xfId="72" applyFill="1" applyBorder="1"/>
    <xf numFmtId="0" fontId="3" fillId="2" borderId="0" xfId="95" applyFill="1"/>
    <xf numFmtId="164" fontId="20" fillId="2" borderId="9" xfId="2" applyNumberFormat="1" applyFont="1" applyFill="1" applyBorder="1"/>
    <xf numFmtId="164" fontId="20" fillId="2" borderId="12" xfId="2" applyNumberFormat="1" applyFont="1" applyFill="1" applyBorder="1"/>
    <xf numFmtId="164" fontId="20" fillId="2" borderId="0" xfId="2" applyNumberFormat="1" applyFont="1" applyFill="1" applyBorder="1"/>
    <xf numFmtId="0" fontId="3" fillId="2" borderId="0" xfId="70" applyFill="1" applyBorder="1"/>
    <xf numFmtId="0" fontId="3" fillId="2" borderId="0" xfId="70" applyFill="1" applyBorder="1" applyAlignment="1">
      <alignment horizontal="left" wrapText="1"/>
    </xf>
    <xf numFmtId="0" fontId="3" fillId="2" borderId="0" xfId="95" applyFill="1" applyBorder="1"/>
    <xf numFmtId="9" fontId="12" fillId="2" borderId="12" xfId="115" applyNumberFormat="1" applyFont="1" applyFill="1" applyBorder="1" applyAlignment="1"/>
    <xf numFmtId="9" fontId="12" fillId="2" borderId="13" xfId="115" applyNumberFormat="1" applyFont="1" applyFill="1" applyBorder="1" applyAlignment="1"/>
    <xf numFmtId="0" fontId="12" fillId="2" borderId="10" xfId="0" applyFont="1" applyFill="1" applyBorder="1"/>
    <xf numFmtId="164" fontId="18" fillId="2" borderId="10" xfId="8" applyNumberFormat="1" applyFont="1" applyFill="1" applyBorder="1" applyAlignment="1">
      <alignment horizontal="right" vertical="top"/>
    </xf>
    <xf numFmtId="164" fontId="18" fillId="2" borderId="4" xfId="8" applyNumberFormat="1" applyFont="1" applyFill="1" applyBorder="1" applyAlignment="1">
      <alignment horizontal="right" vertical="top"/>
    </xf>
    <xf numFmtId="165" fontId="12" fillId="2" borderId="8" xfId="99" applyNumberFormat="1" applyFont="1" applyFill="1" applyBorder="1" applyAlignment="1"/>
    <xf numFmtId="164" fontId="18" fillId="2" borderId="10" xfId="8" applyNumberFormat="1" applyFont="1" applyFill="1" applyBorder="1" applyAlignment="1"/>
    <xf numFmtId="164" fontId="18" fillId="2" borderId="4" xfId="8" applyNumberFormat="1" applyFont="1" applyFill="1" applyBorder="1" applyAlignment="1"/>
    <xf numFmtId="0" fontId="12" fillId="2" borderId="9" xfId="0" applyFont="1" applyFill="1" applyBorder="1"/>
    <xf numFmtId="164" fontId="18" fillId="2" borderId="9" xfId="8" applyNumberFormat="1" applyFont="1" applyFill="1" applyBorder="1" applyAlignment="1">
      <alignment horizontal="right" vertical="top"/>
    </xf>
    <xf numFmtId="164" fontId="18" fillId="2" borderId="0" xfId="8" applyNumberFormat="1" applyFont="1" applyFill="1" applyBorder="1" applyAlignment="1">
      <alignment horizontal="right" vertical="top"/>
    </xf>
    <xf numFmtId="165" fontId="12" fillId="2" borderId="12" xfId="99" applyNumberFormat="1" applyFont="1" applyFill="1" applyBorder="1" applyAlignment="1"/>
    <xf numFmtId="164" fontId="18" fillId="2" borderId="9" xfId="8" applyNumberFormat="1" applyFont="1" applyFill="1" applyBorder="1" applyAlignment="1"/>
    <xf numFmtId="164" fontId="18" fillId="2" borderId="0" xfId="8" applyNumberFormat="1" applyFont="1" applyFill="1" applyBorder="1" applyAlignment="1"/>
    <xf numFmtId="166" fontId="18" fillId="2" borderId="9" xfId="97" applyNumberFormat="1" applyFont="1" applyFill="1" applyBorder="1" applyAlignment="1">
      <alignment horizontal="right" vertical="top"/>
    </xf>
    <xf numFmtId="166" fontId="18" fillId="2" borderId="0" xfId="97" applyNumberFormat="1" applyFont="1" applyFill="1" applyBorder="1" applyAlignment="1">
      <alignment horizontal="right" vertical="top"/>
    </xf>
    <xf numFmtId="166" fontId="18" fillId="2" borderId="9" xfId="97" applyNumberFormat="1" applyFont="1" applyFill="1" applyBorder="1" applyAlignment="1"/>
    <xf numFmtId="166" fontId="18" fillId="2" borderId="0" xfId="97" applyNumberFormat="1" applyFont="1" applyFill="1" applyBorder="1" applyAlignment="1"/>
    <xf numFmtId="43" fontId="12" fillId="2" borderId="9" xfId="8" applyFont="1" applyFill="1" applyBorder="1"/>
    <xf numFmtId="43" fontId="12" fillId="2" borderId="9" xfId="8" applyFont="1" applyFill="1" applyBorder="1" applyAlignment="1">
      <alignment horizontal="left" indent="1"/>
    </xf>
    <xf numFmtId="0" fontId="12" fillId="2" borderId="9" xfId="0" applyFont="1" applyFill="1" applyBorder="1" applyAlignment="1">
      <alignment horizontal="left" indent="1"/>
    </xf>
    <xf numFmtId="0" fontId="12" fillId="2" borderId="9" xfId="0" applyFont="1" applyFill="1" applyBorder="1" applyAlignment="1">
      <alignment horizontal="center"/>
    </xf>
    <xf numFmtId="164" fontId="18" fillId="2" borderId="14" xfId="8" applyNumberFormat="1" applyFont="1" applyFill="1" applyBorder="1" applyAlignment="1">
      <alignment horizontal="right" vertical="top"/>
    </xf>
    <xf numFmtId="164" fontId="18" fillId="2" borderId="5" xfId="8" applyNumberFormat="1" applyFont="1" applyFill="1" applyBorder="1" applyAlignment="1">
      <alignment horizontal="right" vertical="top"/>
    </xf>
    <xf numFmtId="165" fontId="12" fillId="2" borderId="13" xfId="99" applyNumberFormat="1" applyFont="1" applyFill="1" applyBorder="1" applyAlignment="1"/>
    <xf numFmtId="43" fontId="3" fillId="2" borderId="0" xfId="70" applyNumberFormat="1" applyFill="1"/>
    <xf numFmtId="10" fontId="3" fillId="2" borderId="0" xfId="98" applyNumberFormat="1" applyFont="1" applyFill="1"/>
    <xf numFmtId="0" fontId="12" fillId="2" borderId="14" xfId="0" applyFont="1" applyFill="1" applyBorder="1" applyAlignment="1">
      <alignment horizontal="center"/>
    </xf>
    <xf numFmtId="164" fontId="18" fillId="2" borderId="14" xfId="8" applyNumberFormat="1" applyFont="1" applyFill="1" applyBorder="1" applyAlignment="1"/>
    <xf numFmtId="164" fontId="18" fillId="2" borderId="5" xfId="8" applyNumberFormat="1" applyFont="1" applyFill="1" applyBorder="1" applyAlignment="1"/>
    <xf numFmtId="49" fontId="3" fillId="2" borderId="0" xfId="70" applyNumberFormat="1" applyFont="1" applyFill="1" applyBorder="1"/>
    <xf numFmtId="0" fontId="4" fillId="2" borderId="0" xfId="70" applyFont="1" applyFill="1" applyBorder="1"/>
    <xf numFmtId="0" fontId="3" fillId="2" borderId="0" xfId="70" applyFont="1" applyFill="1" applyBorder="1"/>
    <xf numFmtId="0" fontId="4" fillId="2" borderId="0" xfId="70" applyFont="1" applyFill="1"/>
    <xf numFmtId="2" fontId="3" fillId="2" borderId="0" xfId="70" applyNumberFormat="1" applyFill="1" applyAlignment="1">
      <alignment wrapText="1"/>
    </xf>
    <xf numFmtId="49" fontId="3" fillId="2" borderId="0" xfId="70" applyNumberFormat="1" applyFont="1" applyFill="1"/>
    <xf numFmtId="17" fontId="23" fillId="3" borderId="9" xfId="70" applyNumberFormat="1" applyFont="1" applyFill="1" applyBorder="1"/>
    <xf numFmtId="164" fontId="18" fillId="2" borderId="1" xfId="8" applyNumberFormat="1" applyFont="1" applyFill="1" applyBorder="1" applyAlignment="1">
      <alignment horizontal="right" vertical="top"/>
    </xf>
    <xf numFmtId="164" fontId="18" fillId="2" borderId="2" xfId="8" applyNumberFormat="1" applyFont="1" applyFill="1" applyBorder="1" applyAlignment="1">
      <alignment horizontal="right" vertical="top"/>
    </xf>
    <xf numFmtId="165" fontId="12" fillId="2" borderId="11" xfId="99" applyNumberFormat="1" applyFont="1" applyFill="1" applyBorder="1" applyAlignment="1"/>
    <xf numFmtId="164" fontId="18" fillId="2" borderId="1" xfId="8" applyNumberFormat="1" applyFont="1" applyFill="1" applyBorder="1" applyAlignment="1"/>
    <xf numFmtId="164" fontId="18" fillId="2" borderId="2" xfId="8" applyNumberFormat="1" applyFont="1" applyFill="1" applyBorder="1" applyAlignment="1"/>
    <xf numFmtId="165" fontId="3" fillId="2" borderId="0" xfId="98" applyNumberFormat="1" applyFont="1" applyFill="1" applyBorder="1"/>
    <xf numFmtId="0" fontId="3" fillId="2" borderId="0" xfId="96" applyFill="1"/>
    <xf numFmtId="49" fontId="3" fillId="2" borderId="0" xfId="70" applyNumberFormat="1" applyFill="1"/>
    <xf numFmtId="0" fontId="4" fillId="5" borderId="2" xfId="70" applyFont="1" applyFill="1" applyBorder="1"/>
    <xf numFmtId="17" fontId="5" fillId="3" borderId="1" xfId="70" applyNumberFormat="1" applyFont="1" applyFill="1" applyBorder="1"/>
    <xf numFmtId="164" fontId="20" fillId="2" borderId="12" xfId="1" applyNumberFormat="1" applyFont="1" applyFill="1" applyBorder="1"/>
    <xf numFmtId="0" fontId="22" fillId="3" borderId="1" xfId="70" applyFont="1" applyFill="1" applyBorder="1" applyAlignment="1">
      <alignment horizontal="right"/>
    </xf>
    <xf numFmtId="0" fontId="21" fillId="3" borderId="1" xfId="70" applyFont="1" applyFill="1" applyBorder="1" applyAlignment="1">
      <alignment horizontal="center"/>
    </xf>
    <xf numFmtId="0" fontId="21" fillId="3" borderId="11" xfId="70" applyFont="1" applyFill="1" applyBorder="1" applyAlignment="1">
      <alignment horizontal="center"/>
    </xf>
    <xf numFmtId="0" fontId="21" fillId="3" borderId="2" xfId="70" applyFont="1" applyFill="1" applyBorder="1" applyAlignment="1">
      <alignment horizontal="center"/>
    </xf>
    <xf numFmtId="164" fontId="20" fillId="4" borderId="12" xfId="1" applyNumberFormat="1" applyFont="1" applyFill="1" applyBorder="1"/>
    <xf numFmtId="164" fontId="20" fillId="4" borderId="13" xfId="1" applyNumberFormat="1" applyFont="1" applyFill="1" applyBorder="1"/>
    <xf numFmtId="0" fontId="3" fillId="2" borderId="0" xfId="93" applyFill="1"/>
    <xf numFmtId="0" fontId="3" fillId="3" borderId="14" xfId="70" applyFill="1" applyBorder="1"/>
    <xf numFmtId="0" fontId="20" fillId="3" borderId="10" xfId="70" applyFont="1" applyFill="1" applyBorder="1" applyAlignment="1">
      <alignment horizontal="left"/>
    </xf>
    <xf numFmtId="0" fontId="20" fillId="3" borderId="10" xfId="70" applyFont="1" applyFill="1" applyBorder="1" applyAlignment="1">
      <alignment horizontal="center" wrapText="1"/>
    </xf>
    <xf numFmtId="0" fontId="20" fillId="3" borderId="16" xfId="70" applyFont="1" applyFill="1" applyBorder="1" applyAlignment="1">
      <alignment horizontal="center" wrapText="1"/>
    </xf>
    <xf numFmtId="0" fontId="20" fillId="3" borderId="4" xfId="70" applyFont="1" applyFill="1" applyBorder="1" applyAlignment="1">
      <alignment horizontal="center" wrapText="1"/>
    </xf>
    <xf numFmtId="0" fontId="20" fillId="3" borderId="8" xfId="70" applyFont="1" applyFill="1" applyBorder="1" applyAlignment="1">
      <alignment horizontal="center" wrapText="1"/>
    </xf>
    <xf numFmtId="164" fontId="20" fillId="4" borderId="14" xfId="4" applyNumberFormat="1" applyFont="1" applyFill="1" applyBorder="1" applyAlignment="1">
      <alignment horizontal="right"/>
    </xf>
    <xf numFmtId="164" fontId="20" fillId="4" borderId="5" xfId="4" applyNumberFormat="1" applyFont="1" applyFill="1" applyBorder="1" applyAlignment="1">
      <alignment horizontal="right"/>
    </xf>
    <xf numFmtId="164" fontId="20" fillId="4" borderId="13" xfId="4" applyNumberFormat="1" applyFont="1" applyFill="1" applyBorder="1" applyAlignment="1">
      <alignment horizontal="right"/>
    </xf>
    <xf numFmtId="0" fontId="20" fillId="3" borderId="10" xfId="70" applyFont="1" applyFill="1" applyBorder="1" applyAlignment="1">
      <alignment horizontal="right"/>
    </xf>
    <xf numFmtId="164" fontId="0" fillId="2" borderId="5" xfId="4" applyNumberFormat="1" applyFont="1" applyFill="1" applyBorder="1"/>
    <xf numFmtId="0" fontId="22" fillId="3" borderId="1" xfId="70" applyFont="1" applyFill="1" applyBorder="1" applyAlignment="1">
      <alignment horizontal="center"/>
    </xf>
    <xf numFmtId="164" fontId="20" fillId="4" borderId="1" xfId="2" applyNumberFormat="1" applyFont="1" applyFill="1" applyBorder="1"/>
    <xf numFmtId="164" fontId="20" fillId="4" borderId="11" xfId="2" applyNumberFormat="1" applyFont="1" applyFill="1" applyBorder="1"/>
    <xf numFmtId="164" fontId="20" fillId="4" borderId="2" xfId="2" applyNumberFormat="1" applyFont="1" applyFill="1" applyBorder="1"/>
    <xf numFmtId="164" fontId="20" fillId="4" borderId="9" xfId="2" applyNumberFormat="1" applyFont="1" applyFill="1" applyBorder="1"/>
    <xf numFmtId="164" fontId="20" fillId="4" borderId="12" xfId="2" applyNumberFormat="1" applyFont="1" applyFill="1" applyBorder="1"/>
    <xf numFmtId="164" fontId="20" fillId="4" borderId="0" xfId="2" applyNumberFormat="1" applyFont="1" applyFill="1" applyBorder="1"/>
    <xf numFmtId="0" fontId="20" fillId="3" borderId="10" xfId="70" applyFont="1" applyFill="1" applyBorder="1" applyAlignment="1">
      <alignment horizontal="center"/>
    </xf>
    <xf numFmtId="165" fontId="20" fillId="2" borderId="0" xfId="98" applyNumberFormat="1" applyFont="1" applyFill="1" applyBorder="1" applyAlignment="1">
      <alignment horizontal="right"/>
    </xf>
    <xf numFmtId="165" fontId="20" fillId="4" borderId="2" xfId="98" applyNumberFormat="1" applyFont="1" applyFill="1" applyBorder="1" applyAlignment="1">
      <alignment horizontal="right"/>
    </xf>
    <xf numFmtId="165" fontId="20" fillId="4" borderId="0" xfId="98" applyNumberFormat="1" applyFont="1" applyFill="1" applyBorder="1" applyAlignment="1">
      <alignment horizontal="right"/>
    </xf>
    <xf numFmtId="0" fontId="19" fillId="4" borderId="6" xfId="72" applyFont="1" applyFill="1" applyBorder="1" applyAlignment="1"/>
    <xf numFmtId="0" fontId="19" fillId="2" borderId="7" xfId="72" applyFont="1" applyFill="1" applyBorder="1" applyAlignment="1"/>
    <xf numFmtId="0" fontId="19" fillId="4" borderId="7" xfId="72" applyFont="1" applyFill="1" applyBorder="1" applyAlignment="1"/>
    <xf numFmtId="0" fontId="19" fillId="4" borderId="23" xfId="72" applyFont="1" applyFill="1" applyBorder="1" applyAlignment="1"/>
    <xf numFmtId="165" fontId="20" fillId="4" borderId="5" xfId="98" applyNumberFormat="1" applyFont="1" applyFill="1" applyBorder="1" applyAlignment="1">
      <alignment horizontal="right"/>
    </xf>
    <xf numFmtId="164" fontId="20" fillId="2" borderId="7" xfId="1" applyNumberFormat="1" applyFont="1" applyFill="1" applyBorder="1" applyAlignment="1">
      <alignment horizontal="right"/>
    </xf>
    <xf numFmtId="164" fontId="20" fillId="4" borderId="7" xfId="1" applyNumberFormat="1" applyFont="1" applyFill="1" applyBorder="1" applyAlignment="1">
      <alignment horizontal="right"/>
    </xf>
    <xf numFmtId="164" fontId="20" fillId="4" borderId="23" xfId="1" applyNumberFormat="1" applyFont="1" applyFill="1" applyBorder="1" applyAlignment="1">
      <alignment horizontal="right"/>
    </xf>
    <xf numFmtId="164" fontId="20" fillId="4" borderId="6" xfId="1" applyNumberFormat="1" applyFont="1" applyFill="1" applyBorder="1"/>
    <xf numFmtId="164" fontId="4" fillId="5" borderId="3" xfId="8" applyNumberFormat="1" applyFont="1" applyFill="1" applyBorder="1"/>
    <xf numFmtId="164" fontId="4" fillId="5" borderId="0" xfId="8" applyNumberFormat="1" applyFont="1" applyFill="1" applyBorder="1"/>
    <xf numFmtId="164" fontId="4" fillId="5" borderId="4" xfId="8" applyNumberFormat="1" applyFont="1" applyFill="1" applyBorder="1"/>
    <xf numFmtId="164" fontId="4" fillId="5" borderId="2" xfId="8" applyNumberFormat="1" applyFont="1" applyFill="1" applyBorder="1"/>
    <xf numFmtId="164" fontId="4" fillId="5" borderId="5" xfId="8" applyNumberFormat="1" applyFont="1" applyFill="1" applyBorder="1"/>
    <xf numFmtId="0" fontId="24" fillId="5" borderId="0" xfId="70" applyFont="1" applyFill="1" applyBorder="1"/>
    <xf numFmtId="164" fontId="4" fillId="5" borderId="24" xfId="8" applyNumberFormat="1" applyFont="1" applyFill="1" applyBorder="1"/>
    <xf numFmtId="17" fontId="5" fillId="3" borderId="10" xfId="70" applyNumberFormat="1" applyFont="1" applyFill="1" applyBorder="1"/>
    <xf numFmtId="0" fontId="4" fillId="5" borderId="4" xfId="70" applyFont="1" applyFill="1" applyBorder="1"/>
    <xf numFmtId="0" fontId="20" fillId="3" borderId="15" xfId="70" applyFont="1" applyFill="1" applyBorder="1" applyAlignment="1">
      <alignment horizontal="center" wrapText="1"/>
    </xf>
    <xf numFmtId="165" fontId="12" fillId="2" borderId="14" xfId="99" applyNumberFormat="1" applyFont="1" applyFill="1" applyBorder="1" applyAlignment="1"/>
    <xf numFmtId="165" fontId="12" fillId="2" borderId="1" xfId="99" applyNumberFormat="1" applyFont="1" applyFill="1" applyBorder="1" applyAlignment="1"/>
    <xf numFmtId="165" fontId="12" fillId="2" borderId="9" xfId="99" applyNumberFormat="1" applyFont="1" applyFill="1" applyBorder="1" applyAlignment="1"/>
    <xf numFmtId="165" fontId="12" fillId="2" borderId="10" xfId="99" applyNumberFormat="1" applyFont="1" applyFill="1" applyBorder="1" applyAlignment="1"/>
    <xf numFmtId="164" fontId="30" fillId="3" borderId="10" xfId="70" applyNumberFormat="1" applyFont="1" applyFill="1" applyBorder="1"/>
    <xf numFmtId="0" fontId="31" fillId="3" borderId="10" xfId="70" applyFont="1" applyFill="1" applyBorder="1" applyAlignment="1">
      <alignment wrapText="1"/>
    </xf>
    <xf numFmtId="0" fontId="31" fillId="3" borderId="4" xfId="70" applyFont="1" applyFill="1" applyBorder="1" applyAlignment="1">
      <alignment wrapText="1"/>
    </xf>
    <xf numFmtId="0" fontId="31" fillId="3" borderId="8" xfId="70" applyFont="1" applyFill="1" applyBorder="1" applyAlignment="1">
      <alignment wrapText="1"/>
    </xf>
    <xf numFmtId="0" fontId="5" fillId="3" borderId="10" xfId="70" applyFont="1" applyFill="1" applyBorder="1" applyAlignment="1">
      <alignment wrapText="1"/>
    </xf>
    <xf numFmtId="0" fontId="5" fillId="3" borderId="8" xfId="70" applyFont="1" applyFill="1" applyBorder="1" applyAlignment="1">
      <alignment wrapText="1"/>
    </xf>
    <xf numFmtId="0" fontId="5" fillId="3" borderId="4" xfId="70" applyFont="1" applyFill="1" applyBorder="1" applyAlignment="1">
      <alignment wrapText="1"/>
    </xf>
    <xf numFmtId="164" fontId="12" fillId="2" borderId="15" xfId="8" applyNumberFormat="1" applyFont="1" applyFill="1" applyBorder="1"/>
    <xf numFmtId="0" fontId="12" fillId="2" borderId="7" xfId="0" applyFont="1" applyFill="1" applyBorder="1"/>
    <xf numFmtId="0" fontId="12" fillId="2" borderId="15" xfId="0" applyFont="1" applyFill="1" applyBorder="1"/>
    <xf numFmtId="0" fontId="2" fillId="2" borderId="0" xfId="70" applyFont="1" applyFill="1" applyBorder="1" applyAlignment="1"/>
    <xf numFmtId="9" fontId="3" fillId="2" borderId="0" xfId="70" applyNumberFormat="1" applyFill="1"/>
    <xf numFmtId="164" fontId="3" fillId="2" borderId="0" xfId="1" applyNumberFormat="1" applyFont="1" applyFill="1"/>
    <xf numFmtId="0" fontId="2" fillId="2" borderId="0" xfId="70" applyFont="1" applyFill="1"/>
    <xf numFmtId="164" fontId="18" fillId="2" borderId="9" xfId="1" applyNumberFormat="1" applyFont="1" applyFill="1" applyBorder="1" applyAlignment="1">
      <alignment horizontal="right" vertical="top"/>
    </xf>
    <xf numFmtId="164" fontId="18" fillId="2" borderId="0" xfId="1" applyNumberFormat="1" applyFont="1" applyFill="1" applyBorder="1" applyAlignment="1">
      <alignment horizontal="right" vertical="top"/>
    </xf>
    <xf numFmtId="164" fontId="18" fillId="2" borderId="9" xfId="1" applyNumberFormat="1" applyFont="1" applyFill="1" applyBorder="1" applyAlignment="1"/>
    <xf numFmtId="164" fontId="18" fillId="2" borderId="0" xfId="1" applyNumberFormat="1" applyFont="1" applyFill="1" applyBorder="1" applyAlignment="1"/>
    <xf numFmtId="37" fontId="12" fillId="2" borderId="9" xfId="7" applyNumberFormat="1" applyFont="1" applyFill="1" applyBorder="1" applyAlignment="1"/>
    <xf numFmtId="1" fontId="12" fillId="2" borderId="14" xfId="0" applyNumberFormat="1" applyFont="1" applyFill="1" applyBorder="1"/>
    <xf numFmtId="1" fontId="12" fillId="2" borderId="9" xfId="8" applyNumberFormat="1" applyFont="1" applyFill="1" applyBorder="1" applyAlignment="1">
      <alignment horizontal="left" indent="1"/>
    </xf>
    <xf numFmtId="1" fontId="12" fillId="2" borderId="9" xfId="0" applyNumberFormat="1" applyFont="1" applyFill="1" applyBorder="1" applyAlignment="1">
      <alignment horizontal="left" indent="1"/>
    </xf>
    <xf numFmtId="1" fontId="12" fillId="2" borderId="10" xfId="0" applyNumberFormat="1" applyFont="1" applyFill="1" applyBorder="1"/>
    <xf numFmtId="1" fontId="12" fillId="2" borderId="9" xfId="0" applyNumberFormat="1" applyFont="1" applyFill="1" applyBorder="1" applyAlignment="1">
      <alignment horizontal="left"/>
    </xf>
    <xf numFmtId="164" fontId="18" fillId="2" borderId="1" xfId="1" applyNumberFormat="1" applyFont="1" applyFill="1" applyBorder="1" applyAlignment="1">
      <alignment horizontal="right" vertical="top"/>
    </xf>
    <xf numFmtId="164" fontId="18" fillId="2" borderId="2" xfId="1" applyNumberFormat="1" applyFont="1" applyFill="1" applyBorder="1" applyAlignment="1">
      <alignment horizontal="right" vertical="top"/>
    </xf>
    <xf numFmtId="164" fontId="18" fillId="2" borderId="14" xfId="1" applyNumberFormat="1" applyFont="1" applyFill="1" applyBorder="1" applyAlignment="1">
      <alignment horizontal="right" vertical="top"/>
    </xf>
    <xf numFmtId="164" fontId="18" fillId="2" borderId="5" xfId="1" applyNumberFormat="1" applyFont="1" applyFill="1" applyBorder="1" applyAlignment="1">
      <alignment horizontal="right" vertical="top"/>
    </xf>
    <xf numFmtId="164" fontId="18" fillId="2" borderId="10" xfId="1" applyNumberFormat="1" applyFont="1" applyFill="1" applyBorder="1" applyAlignment="1">
      <alignment horizontal="right" vertical="top"/>
    </xf>
    <xf numFmtId="164" fontId="18" fillId="2" borderId="4" xfId="1" applyNumberFormat="1" applyFont="1" applyFill="1" applyBorder="1" applyAlignment="1">
      <alignment horizontal="right" vertical="top"/>
    </xf>
    <xf numFmtId="164" fontId="30" fillId="3" borderId="15" xfId="70" applyNumberFormat="1" applyFont="1" applyFill="1" applyBorder="1"/>
    <xf numFmtId="37" fontId="12" fillId="2" borderId="7" xfId="7" applyNumberFormat="1" applyFont="1" applyFill="1" applyBorder="1" applyAlignment="1"/>
    <xf numFmtId="1" fontId="12" fillId="2" borderId="7" xfId="8" applyNumberFormat="1" applyFont="1" applyFill="1" applyBorder="1" applyAlignment="1">
      <alignment horizontal="left" indent="1"/>
    </xf>
    <xf numFmtId="1" fontId="12" fillId="2" borderId="7" xfId="0" applyNumberFormat="1" applyFont="1" applyFill="1" applyBorder="1" applyAlignment="1">
      <alignment horizontal="left"/>
    </xf>
    <xf numFmtId="1" fontId="12" fillId="2" borderId="7" xfId="0" applyNumberFormat="1" applyFont="1" applyFill="1" applyBorder="1" applyAlignment="1">
      <alignment horizontal="left" indent="1"/>
    </xf>
    <xf numFmtId="1" fontId="12" fillId="2" borderId="23" xfId="0" applyNumberFormat="1" applyFont="1" applyFill="1" applyBorder="1" applyAlignment="1">
      <alignment horizontal="left" indent="1"/>
    </xf>
    <xf numFmtId="0" fontId="12" fillId="2" borderId="6" xfId="0" applyFont="1" applyFill="1" applyBorder="1"/>
    <xf numFmtId="167" fontId="12" fillId="2" borderId="15" xfId="8" applyNumberFormat="1" applyFont="1" applyFill="1" applyBorder="1" applyAlignment="1">
      <alignment horizontal="left"/>
    </xf>
    <xf numFmtId="165" fontId="0" fillId="2" borderId="0" xfId="98" applyNumberFormat="1" applyFont="1" applyFill="1" applyBorder="1"/>
    <xf numFmtId="37" fontId="12" fillId="2" borderId="15" xfId="8" applyNumberFormat="1" applyFont="1" applyFill="1" applyBorder="1"/>
    <xf numFmtId="0" fontId="2" fillId="2" borderId="0" xfId="118" applyFill="1"/>
    <xf numFmtId="0" fontId="2" fillId="2" borderId="0" xfId="118" applyFont="1" applyFill="1"/>
    <xf numFmtId="0" fontId="10" fillId="2" borderId="0" xfId="118" applyFont="1" applyFill="1"/>
    <xf numFmtId="0" fontId="12" fillId="2" borderId="15" xfId="118" applyFont="1" applyFill="1" applyBorder="1" applyAlignment="1"/>
    <xf numFmtId="0" fontId="12" fillId="2" borderId="4" xfId="118" applyFont="1" applyFill="1" applyBorder="1" applyAlignment="1"/>
    <xf numFmtId="0" fontId="12" fillId="2" borderId="8" xfId="118" applyFont="1" applyFill="1" applyBorder="1" applyAlignment="1"/>
    <xf numFmtId="0" fontId="12" fillId="2" borderId="9" xfId="118" applyFont="1" applyFill="1" applyBorder="1" applyAlignment="1"/>
    <xf numFmtId="9" fontId="12" fillId="2" borderId="1" xfId="119" applyNumberFormat="1" applyFont="1" applyFill="1" applyBorder="1" applyAlignment="1"/>
    <xf numFmtId="9" fontId="12" fillId="2" borderId="2" xfId="119" applyNumberFormat="1" applyFont="1" applyFill="1" applyBorder="1" applyAlignment="1"/>
    <xf numFmtId="9" fontId="12" fillId="2" borderId="0" xfId="119" applyNumberFormat="1" applyFont="1" applyFill="1" applyBorder="1" applyAlignment="1"/>
    <xf numFmtId="9" fontId="12" fillId="2" borderId="9" xfId="119" applyNumberFormat="1" applyFont="1" applyFill="1" applyBorder="1" applyAlignment="1"/>
    <xf numFmtId="0" fontId="12" fillId="2" borderId="14" xfId="118" applyFont="1" applyFill="1" applyBorder="1" applyAlignment="1"/>
    <xf numFmtId="9" fontId="12" fillId="2" borderId="14" xfId="119" applyNumberFormat="1" applyFont="1" applyFill="1" applyBorder="1" applyAlignment="1"/>
    <xf numFmtId="9" fontId="12" fillId="2" borderId="5" xfId="119" applyNumberFormat="1" applyFont="1" applyFill="1" applyBorder="1" applyAlignment="1"/>
    <xf numFmtId="0" fontId="2" fillId="2" borderId="0" xfId="118" applyFill="1" applyBorder="1"/>
    <xf numFmtId="9" fontId="1" fillId="2" borderId="0" xfId="120" applyNumberFormat="1" applyFill="1" applyBorder="1"/>
    <xf numFmtId="9" fontId="2" fillId="2" borderId="0" xfId="115" applyNumberFormat="1" applyFont="1" applyFill="1" applyBorder="1"/>
    <xf numFmtId="0" fontId="2" fillId="2" borderId="0" xfId="118" applyFont="1" applyFill="1" applyAlignment="1">
      <alignment horizontal="left"/>
    </xf>
    <xf numFmtId="0" fontId="2" fillId="2" borderId="0" xfId="118" applyFill="1" applyAlignment="1">
      <alignment horizontal="left" wrapText="1"/>
    </xf>
    <xf numFmtId="0" fontId="36" fillId="0" borderId="0" xfId="0" applyFont="1"/>
    <xf numFmtId="0" fontId="37" fillId="0" borderId="0" xfId="0" applyFont="1"/>
    <xf numFmtId="0" fontId="38" fillId="0" borderId="0" xfId="0" applyFont="1"/>
    <xf numFmtId="0" fontId="39" fillId="0" borderId="0" xfId="121" applyFont="1"/>
    <xf numFmtId="0" fontId="39" fillId="0" borderId="0" xfId="121" applyFont="1" applyAlignment="1">
      <alignment wrapText="1"/>
    </xf>
    <xf numFmtId="0" fontId="2" fillId="2" borderId="0" xfId="0" applyFont="1" applyFill="1"/>
    <xf numFmtId="49" fontId="2" fillId="2" borderId="0" xfId="70" applyNumberFormat="1" applyFont="1" applyFill="1" applyBorder="1"/>
    <xf numFmtId="0" fontId="2" fillId="2" borderId="0" xfId="70" applyFont="1" applyFill="1" applyBorder="1" applyAlignment="1">
      <alignment horizontal="left" wrapText="1"/>
    </xf>
    <xf numFmtId="0" fontId="0" fillId="2" borderId="0" xfId="0" applyFill="1" applyAlignment="1">
      <alignment wrapText="1"/>
    </xf>
    <xf numFmtId="0" fontId="13" fillId="3" borderId="10" xfId="70" applyFont="1" applyFill="1" applyBorder="1" applyAlignment="1">
      <alignment horizontal="center" wrapText="1"/>
    </xf>
    <xf numFmtId="0" fontId="13" fillId="3" borderId="4" xfId="70" applyFont="1" applyFill="1" applyBorder="1" applyAlignment="1">
      <alignment horizontal="center" wrapText="1"/>
    </xf>
    <xf numFmtId="0" fontId="13" fillId="3" borderId="8" xfId="70" applyFont="1" applyFill="1" applyBorder="1" applyAlignment="1">
      <alignment horizontal="center" wrapText="1"/>
    </xf>
    <xf numFmtId="0" fontId="14" fillId="3" borderId="1" xfId="70" applyFont="1" applyFill="1" applyBorder="1" applyAlignment="1">
      <alignment horizontal="center" wrapText="1"/>
    </xf>
    <xf numFmtId="0" fontId="14" fillId="3" borderId="2" xfId="70" applyFont="1" applyFill="1" applyBorder="1" applyAlignment="1">
      <alignment horizontal="center" wrapText="1"/>
    </xf>
    <xf numFmtId="0" fontId="14" fillId="3" borderId="10" xfId="70" applyFont="1" applyFill="1" applyBorder="1" applyAlignment="1">
      <alignment horizontal="center" wrapText="1"/>
    </xf>
    <xf numFmtId="0" fontId="14" fillId="3" borderId="4" xfId="70" applyFont="1" applyFill="1" applyBorder="1" applyAlignment="1">
      <alignment horizontal="center" wrapText="1"/>
    </xf>
    <xf numFmtId="0" fontId="14" fillId="3" borderId="8" xfId="70" applyFont="1" applyFill="1" applyBorder="1" applyAlignment="1">
      <alignment horizontal="center" wrapText="1"/>
    </xf>
    <xf numFmtId="0" fontId="11" fillId="3" borderId="16" xfId="70" applyFont="1" applyFill="1" applyBorder="1" applyAlignment="1">
      <alignment horizontal="center" wrapText="1"/>
    </xf>
    <xf numFmtId="0" fontId="11" fillId="3" borderId="22" xfId="70" applyFont="1" applyFill="1" applyBorder="1" applyAlignment="1">
      <alignment horizontal="center" wrapText="1"/>
    </xf>
    <xf numFmtId="0" fontId="11" fillId="3" borderId="20" xfId="70" applyFont="1" applyFill="1" applyBorder="1" applyAlignment="1">
      <alignment horizontal="center" wrapText="1"/>
    </xf>
    <xf numFmtId="0" fontId="11" fillId="3" borderId="21" xfId="70" applyFont="1" applyFill="1" applyBorder="1" applyAlignment="1">
      <alignment horizontal="center" wrapText="1"/>
    </xf>
    <xf numFmtId="0" fontId="3" fillId="2" borderId="0" xfId="70" applyFill="1" applyBorder="1" applyAlignment="1">
      <alignment horizontal="left" wrapText="1"/>
    </xf>
    <xf numFmtId="0" fontId="14" fillId="3" borderId="6" xfId="70" applyFont="1" applyFill="1" applyBorder="1" applyAlignment="1">
      <alignment horizontal="center" vertical="top" wrapText="1"/>
    </xf>
    <xf numFmtId="0" fontId="14" fillId="3" borderId="7" xfId="70" applyFont="1" applyFill="1" applyBorder="1" applyAlignment="1">
      <alignment horizontal="center" vertical="top" wrapText="1"/>
    </xf>
    <xf numFmtId="0" fontId="3" fillId="2" borderId="2" xfId="70" applyFill="1" applyBorder="1" applyAlignment="1">
      <alignment horizontal="left" wrapText="1"/>
    </xf>
    <xf numFmtId="0" fontId="0" fillId="2" borderId="2" xfId="0" applyFill="1" applyBorder="1" applyAlignment="1">
      <alignment horizontal="left" wrapText="1"/>
    </xf>
    <xf numFmtId="0" fontId="15" fillId="3" borderId="10" xfId="70" applyFont="1" applyFill="1" applyBorder="1" applyAlignment="1">
      <alignment horizontal="center" wrapText="1"/>
    </xf>
    <xf numFmtId="0" fontId="15" fillId="3" borderId="8" xfId="70" applyFont="1" applyFill="1" applyBorder="1" applyAlignment="1">
      <alignment horizontal="center" wrapText="1"/>
    </xf>
    <xf numFmtId="0" fontId="40" fillId="3" borderId="6" xfId="70" applyFont="1" applyFill="1" applyBorder="1" applyAlignment="1">
      <alignment horizontal="center" vertical="top" wrapText="1"/>
    </xf>
    <xf numFmtId="0" fontId="40" fillId="3" borderId="7" xfId="70" applyFont="1" applyFill="1" applyBorder="1" applyAlignment="1">
      <alignment horizontal="center" vertical="top" wrapText="1"/>
    </xf>
    <xf numFmtId="0" fontId="2" fillId="2" borderId="2" xfId="70" applyFont="1" applyFill="1" applyBorder="1" applyAlignment="1">
      <alignment horizontal="left" wrapText="1"/>
    </xf>
    <xf numFmtId="0" fontId="0" fillId="2" borderId="0" xfId="0" applyFill="1" applyAlignment="1">
      <alignment horizontal="left" wrapText="1"/>
    </xf>
    <xf numFmtId="49" fontId="7" fillId="3" borderId="1" xfId="70" applyNumberFormat="1" applyFont="1" applyFill="1" applyBorder="1" applyAlignment="1">
      <alignment horizontal="center" wrapText="1"/>
    </xf>
    <xf numFmtId="49" fontId="7" fillId="3" borderId="2" xfId="70" applyNumberFormat="1" applyFont="1" applyFill="1" applyBorder="1" applyAlignment="1">
      <alignment horizontal="center" wrapText="1"/>
    </xf>
    <xf numFmtId="49" fontId="7" fillId="3" borderId="11" xfId="70" applyNumberFormat="1" applyFont="1" applyFill="1" applyBorder="1" applyAlignment="1">
      <alignment horizontal="center" wrapText="1"/>
    </xf>
    <xf numFmtId="49" fontId="8" fillId="3" borderId="9" xfId="70" applyNumberFormat="1" applyFont="1" applyFill="1" applyBorder="1" applyAlignment="1">
      <alignment horizontal="center" wrapText="1"/>
    </xf>
    <xf numFmtId="49" fontId="8" fillId="3" borderId="0" xfId="70" applyNumberFormat="1" applyFont="1" applyFill="1" applyBorder="1" applyAlignment="1">
      <alignment horizontal="center" wrapText="1"/>
    </xf>
    <xf numFmtId="49" fontId="8" fillId="3" borderId="12" xfId="70" applyNumberFormat="1" applyFont="1" applyFill="1" applyBorder="1" applyAlignment="1">
      <alignment horizontal="center" wrapText="1"/>
    </xf>
    <xf numFmtId="0" fontId="2" fillId="2" borderId="0" xfId="70" applyNumberFormat="1" applyFont="1" applyFill="1" applyBorder="1" applyAlignment="1">
      <alignment wrapText="1"/>
    </xf>
    <xf numFmtId="0" fontId="3" fillId="2" borderId="0" xfId="70" applyFill="1" applyBorder="1" applyAlignment="1">
      <alignment wrapText="1"/>
    </xf>
    <xf numFmtId="49" fontId="8" fillId="3" borderId="14" xfId="70" applyNumberFormat="1" applyFont="1" applyFill="1" applyBorder="1" applyAlignment="1">
      <alignment horizontal="center" wrapText="1"/>
    </xf>
    <xf numFmtId="49" fontId="8" fillId="3" borderId="5" xfId="70" applyNumberFormat="1" applyFont="1" applyFill="1" applyBorder="1" applyAlignment="1">
      <alignment horizontal="center" wrapText="1"/>
    </xf>
    <xf numFmtId="49" fontId="8" fillId="3" borderId="13" xfId="70" applyNumberFormat="1" applyFont="1" applyFill="1" applyBorder="1" applyAlignment="1">
      <alignment horizontal="center" wrapText="1"/>
    </xf>
    <xf numFmtId="2" fontId="3" fillId="2" borderId="0" xfId="70" applyNumberFormat="1" applyFont="1" applyFill="1" applyBorder="1" applyAlignment="1">
      <alignment wrapText="1"/>
    </xf>
    <xf numFmtId="2" fontId="3" fillId="2" borderId="0" xfId="70" applyNumberFormat="1" applyFill="1" applyBorder="1" applyAlignment="1">
      <alignment wrapText="1"/>
    </xf>
    <xf numFmtId="0" fontId="34" fillId="2" borderId="0" xfId="118" applyFont="1" applyFill="1" applyAlignment="1">
      <alignment wrapText="1"/>
    </xf>
    <xf numFmtId="0" fontId="34" fillId="2" borderId="0" xfId="0" applyFont="1" applyFill="1" applyAlignment="1">
      <alignment wrapText="1"/>
    </xf>
    <xf numFmtId="0" fontId="5" fillId="2" borderId="0" xfId="118" applyFont="1" applyFill="1" applyAlignment="1">
      <alignment horizontal="center"/>
    </xf>
    <xf numFmtId="0" fontId="16" fillId="2" borderId="0" xfId="118" applyFont="1" applyFill="1" applyAlignment="1">
      <alignment horizontal="center"/>
    </xf>
    <xf numFmtId="0" fontId="2" fillId="2" borderId="0" xfId="118" applyFill="1" applyAlignment="1">
      <alignment wrapText="1"/>
    </xf>
  </cellXfs>
  <cellStyles count="122">
    <cellStyle name="Comma" xfId="1" builtinId="3"/>
    <cellStyle name="Comma 10 2" xfId="2" xr:uid="{00000000-0005-0000-0000-000001000000}"/>
    <cellStyle name="Comma 11 2" xfId="3" xr:uid="{00000000-0005-0000-0000-000002000000}"/>
    <cellStyle name="Comma 12" xfId="4" xr:uid="{00000000-0005-0000-0000-000003000000}"/>
    <cellStyle name="Comma 13" xfId="5" xr:uid="{00000000-0005-0000-0000-000004000000}"/>
    <cellStyle name="Comma 13 2" xfId="6" xr:uid="{00000000-0005-0000-0000-000005000000}"/>
    <cellStyle name="Comma 2 2" xfId="7" xr:uid="{00000000-0005-0000-0000-000006000000}"/>
    <cellStyle name="Comma 2 2 2" xfId="8" xr:uid="{00000000-0005-0000-0000-000007000000}"/>
    <cellStyle name="Comma 2 2 2 2" xfId="9" xr:uid="{00000000-0005-0000-0000-000008000000}"/>
    <cellStyle name="Comma 2 2 3" xfId="10" xr:uid="{00000000-0005-0000-0000-000009000000}"/>
    <cellStyle name="Comma 2 3" xfId="11" xr:uid="{00000000-0005-0000-0000-00000A000000}"/>
    <cellStyle name="Comma 2 3 2" xfId="12" xr:uid="{00000000-0005-0000-0000-00000B000000}"/>
    <cellStyle name="Comma 2 4" xfId="13" xr:uid="{00000000-0005-0000-0000-00000C000000}"/>
    <cellStyle name="Comma 2 4 2" xfId="14" xr:uid="{00000000-0005-0000-0000-00000D000000}"/>
    <cellStyle name="Comma 2 5" xfId="15" xr:uid="{00000000-0005-0000-0000-00000E000000}"/>
    <cellStyle name="Comma 2 5 2" xfId="16" xr:uid="{00000000-0005-0000-0000-00000F000000}"/>
    <cellStyle name="Comma 2 6" xfId="17" xr:uid="{00000000-0005-0000-0000-000010000000}"/>
    <cellStyle name="Comma 2 6 2" xfId="18" xr:uid="{00000000-0005-0000-0000-000011000000}"/>
    <cellStyle name="Comma 2 7" xfId="19" xr:uid="{00000000-0005-0000-0000-000012000000}"/>
    <cellStyle name="Comma 2 7 2" xfId="20" xr:uid="{00000000-0005-0000-0000-000013000000}"/>
    <cellStyle name="Comma 2 8" xfId="21" xr:uid="{00000000-0005-0000-0000-000014000000}"/>
    <cellStyle name="Comma 3" xfId="22" xr:uid="{00000000-0005-0000-0000-000015000000}"/>
    <cellStyle name="Comma 3 2" xfId="23" xr:uid="{00000000-0005-0000-0000-000016000000}"/>
    <cellStyle name="Comma 3 2 2" xfId="24" xr:uid="{00000000-0005-0000-0000-000017000000}"/>
    <cellStyle name="Comma 3 3" xfId="25" xr:uid="{00000000-0005-0000-0000-000018000000}"/>
    <cellStyle name="Comma 3 3 2" xfId="26" xr:uid="{00000000-0005-0000-0000-000019000000}"/>
    <cellStyle name="Comma 3 4" xfId="27" xr:uid="{00000000-0005-0000-0000-00001A000000}"/>
    <cellStyle name="Comma 3 4 2" xfId="28" xr:uid="{00000000-0005-0000-0000-00001B000000}"/>
    <cellStyle name="Comma 3 5" xfId="29" xr:uid="{00000000-0005-0000-0000-00001C000000}"/>
    <cellStyle name="Comma 3 5 2" xfId="30" xr:uid="{00000000-0005-0000-0000-00001D000000}"/>
    <cellStyle name="Comma 3 6" xfId="31" xr:uid="{00000000-0005-0000-0000-00001E000000}"/>
    <cellStyle name="Comma 3 6 2" xfId="32" xr:uid="{00000000-0005-0000-0000-00001F000000}"/>
    <cellStyle name="Comma 3 7" xfId="33" xr:uid="{00000000-0005-0000-0000-000020000000}"/>
    <cellStyle name="Comma 3 7 2" xfId="34" xr:uid="{00000000-0005-0000-0000-000021000000}"/>
    <cellStyle name="Comma 3 8" xfId="35" xr:uid="{00000000-0005-0000-0000-000022000000}"/>
    <cellStyle name="Comma 38" xfId="36" xr:uid="{00000000-0005-0000-0000-000023000000}"/>
    <cellStyle name="Comma 38 2" xfId="37" xr:uid="{00000000-0005-0000-0000-000024000000}"/>
    <cellStyle name="Comma 4" xfId="38" xr:uid="{00000000-0005-0000-0000-000025000000}"/>
    <cellStyle name="Comma 4 2" xfId="39" xr:uid="{00000000-0005-0000-0000-000026000000}"/>
    <cellStyle name="Comma 4 2 2" xfId="40" xr:uid="{00000000-0005-0000-0000-000027000000}"/>
    <cellStyle name="Comma 4 3" xfId="41" xr:uid="{00000000-0005-0000-0000-000028000000}"/>
    <cellStyle name="Comma 4 3 2" xfId="42" xr:uid="{00000000-0005-0000-0000-000029000000}"/>
    <cellStyle name="Comma 4 4" xfId="43" xr:uid="{00000000-0005-0000-0000-00002A000000}"/>
    <cellStyle name="Comma 4 4 2" xfId="44" xr:uid="{00000000-0005-0000-0000-00002B000000}"/>
    <cellStyle name="Comma 4 5" xfId="45" xr:uid="{00000000-0005-0000-0000-00002C000000}"/>
    <cellStyle name="Comma 4 5 2" xfId="46" xr:uid="{00000000-0005-0000-0000-00002D000000}"/>
    <cellStyle name="Comma 4 6" xfId="47" xr:uid="{00000000-0005-0000-0000-00002E000000}"/>
    <cellStyle name="Comma 4 6 2" xfId="48" xr:uid="{00000000-0005-0000-0000-00002F000000}"/>
    <cellStyle name="Comma 4 7" xfId="49" xr:uid="{00000000-0005-0000-0000-000030000000}"/>
    <cellStyle name="Comma 4 7 2" xfId="50" xr:uid="{00000000-0005-0000-0000-000031000000}"/>
    <cellStyle name="Comma 4 8" xfId="51" xr:uid="{00000000-0005-0000-0000-000032000000}"/>
    <cellStyle name="Comma 5 2" xfId="52" xr:uid="{00000000-0005-0000-0000-000033000000}"/>
    <cellStyle name="Comma 5 2 2" xfId="53" xr:uid="{00000000-0005-0000-0000-000034000000}"/>
    <cellStyle name="Comma 5 3" xfId="54" xr:uid="{00000000-0005-0000-0000-000035000000}"/>
    <cellStyle name="Comma 5 3 2" xfId="55" xr:uid="{00000000-0005-0000-0000-000036000000}"/>
    <cellStyle name="Comma 5 4" xfId="56" xr:uid="{00000000-0005-0000-0000-000037000000}"/>
    <cellStyle name="Comma 5 4 2" xfId="57" xr:uid="{00000000-0005-0000-0000-000038000000}"/>
    <cellStyle name="Comma 5 5" xfId="58" xr:uid="{00000000-0005-0000-0000-000039000000}"/>
    <cellStyle name="Comma 5 5 2" xfId="59" xr:uid="{00000000-0005-0000-0000-00003A000000}"/>
    <cellStyle name="Comma 5 6" xfId="60" xr:uid="{00000000-0005-0000-0000-00003B000000}"/>
    <cellStyle name="Comma 5 6 2" xfId="61" xr:uid="{00000000-0005-0000-0000-00003C000000}"/>
    <cellStyle name="Comma 5 7" xfId="62" xr:uid="{00000000-0005-0000-0000-00003D000000}"/>
    <cellStyle name="Comma 5 7 2" xfId="63" xr:uid="{00000000-0005-0000-0000-00003E000000}"/>
    <cellStyle name="Comma 6" xfId="64" xr:uid="{00000000-0005-0000-0000-00003F000000}"/>
    <cellStyle name="Comma 6 2" xfId="65" xr:uid="{00000000-0005-0000-0000-000040000000}"/>
    <cellStyle name="Comma 7" xfId="66" xr:uid="{00000000-0005-0000-0000-000041000000}"/>
    <cellStyle name="Comma 7 2" xfId="67" xr:uid="{00000000-0005-0000-0000-000042000000}"/>
    <cellStyle name="Comma 8 2" xfId="68" xr:uid="{00000000-0005-0000-0000-000043000000}"/>
    <cellStyle name="Comma 9 2" xfId="69" xr:uid="{00000000-0005-0000-0000-000044000000}"/>
    <cellStyle name="Hyperlink" xfId="121" builtinId="8"/>
    <cellStyle name="Normal" xfId="0" builtinId="0"/>
    <cellStyle name="Normal 10" xfId="70" xr:uid="{00000000-0005-0000-0000-000047000000}"/>
    <cellStyle name="Normal 10 2" xfId="71" xr:uid="{00000000-0005-0000-0000-000048000000}"/>
    <cellStyle name="Normal 10 3" xfId="118" xr:uid="{00000000-0005-0000-0000-000049000000}"/>
    <cellStyle name="Normal 11" xfId="72" xr:uid="{00000000-0005-0000-0000-00004A000000}"/>
    <cellStyle name="Normal 11 2" xfId="120" xr:uid="{00000000-0005-0000-0000-00004B000000}"/>
    <cellStyle name="Normal 12" xfId="73" xr:uid="{00000000-0005-0000-0000-00004C000000}"/>
    <cellStyle name="Normal 12 2" xfId="74" xr:uid="{00000000-0005-0000-0000-00004D000000}"/>
    <cellStyle name="Normal 2 2" xfId="75" xr:uid="{00000000-0005-0000-0000-00004E000000}"/>
    <cellStyle name="Normal 2 2 2" xfId="76" xr:uid="{00000000-0005-0000-0000-00004F000000}"/>
    <cellStyle name="Normal 2 3" xfId="77" xr:uid="{00000000-0005-0000-0000-000050000000}"/>
    <cellStyle name="Normal 2 3 2" xfId="78" xr:uid="{00000000-0005-0000-0000-000051000000}"/>
    <cellStyle name="Normal 3" xfId="79" xr:uid="{00000000-0005-0000-0000-000052000000}"/>
    <cellStyle name="Normal 3 2" xfId="80" xr:uid="{00000000-0005-0000-0000-000053000000}"/>
    <cellStyle name="Normal 4" xfId="81" xr:uid="{00000000-0005-0000-0000-000054000000}"/>
    <cellStyle name="Normal 4 2" xfId="82" xr:uid="{00000000-0005-0000-0000-000055000000}"/>
    <cellStyle name="Normal 5" xfId="83" xr:uid="{00000000-0005-0000-0000-000056000000}"/>
    <cellStyle name="Normal 5 2" xfId="84" xr:uid="{00000000-0005-0000-0000-000057000000}"/>
    <cellStyle name="Normal 6" xfId="85" xr:uid="{00000000-0005-0000-0000-000058000000}"/>
    <cellStyle name="Normal 6 2" xfId="86" xr:uid="{00000000-0005-0000-0000-000059000000}"/>
    <cellStyle name="Normal 7" xfId="87" xr:uid="{00000000-0005-0000-0000-00005A000000}"/>
    <cellStyle name="Normal 7 2" xfId="88" xr:uid="{00000000-0005-0000-0000-00005B000000}"/>
    <cellStyle name="Normal 8" xfId="89" xr:uid="{00000000-0005-0000-0000-00005C000000}"/>
    <cellStyle name="Normal 8 2" xfId="90" xr:uid="{00000000-0005-0000-0000-00005D000000}"/>
    <cellStyle name="Normal 9" xfId="91" xr:uid="{00000000-0005-0000-0000-00005E000000}"/>
    <cellStyle name="Normal 9 2" xfId="92" xr:uid="{00000000-0005-0000-0000-00005F000000}"/>
    <cellStyle name="Normal_Table 1" xfId="93" xr:uid="{00000000-0005-0000-0000-000060000000}"/>
    <cellStyle name="Normal_Table 1 &amp; 2 16+" xfId="94" xr:uid="{00000000-0005-0000-0000-000061000000}"/>
    <cellStyle name="Normal_Table 1 16+" xfId="95" xr:uid="{00000000-0005-0000-0000-000062000000}"/>
    <cellStyle name="Normal_Table 4 2016" xfId="96" xr:uid="{00000000-0005-0000-0000-000063000000}"/>
    <cellStyle name="Normal_Table 8 2007" xfId="97" xr:uid="{00000000-0005-0000-0000-000064000000}"/>
    <cellStyle name="Percent" xfId="98" builtinId="5"/>
    <cellStyle name="Percent 2" xfId="99" xr:uid="{00000000-0005-0000-0000-000066000000}"/>
    <cellStyle name="Percent 2 2" xfId="100" xr:uid="{00000000-0005-0000-0000-000067000000}"/>
    <cellStyle name="Percent 2 2 2" xfId="101" xr:uid="{00000000-0005-0000-0000-000068000000}"/>
    <cellStyle name="Percent 2 3" xfId="102" xr:uid="{00000000-0005-0000-0000-000069000000}"/>
    <cellStyle name="Percent 2 3 2" xfId="103" xr:uid="{00000000-0005-0000-0000-00006A000000}"/>
    <cellStyle name="Percent 2 4" xfId="104" xr:uid="{00000000-0005-0000-0000-00006B000000}"/>
    <cellStyle name="Percent 2 4 2" xfId="105" xr:uid="{00000000-0005-0000-0000-00006C000000}"/>
    <cellStyle name="Percent 2 5" xfId="106" xr:uid="{00000000-0005-0000-0000-00006D000000}"/>
    <cellStyle name="Percent 2 5 2" xfId="107" xr:uid="{00000000-0005-0000-0000-00006E000000}"/>
    <cellStyle name="Percent 2 6" xfId="108" xr:uid="{00000000-0005-0000-0000-00006F000000}"/>
    <cellStyle name="Percent 2 6 2" xfId="109" xr:uid="{00000000-0005-0000-0000-000070000000}"/>
    <cellStyle name="Percent 2 7" xfId="110" xr:uid="{00000000-0005-0000-0000-000071000000}"/>
    <cellStyle name="Percent 2 7 2" xfId="111" xr:uid="{00000000-0005-0000-0000-000072000000}"/>
    <cellStyle name="Percent 2 8" xfId="112" xr:uid="{00000000-0005-0000-0000-000073000000}"/>
    <cellStyle name="Percent 2 9" xfId="119" xr:uid="{00000000-0005-0000-0000-000074000000}"/>
    <cellStyle name="Percent 3 2" xfId="113" xr:uid="{00000000-0005-0000-0000-000075000000}"/>
    <cellStyle name="Percent 3 2 2" xfId="114" xr:uid="{00000000-0005-0000-0000-000076000000}"/>
    <cellStyle name="Percent 8" xfId="115" xr:uid="{00000000-0005-0000-0000-000077000000}"/>
    <cellStyle name="Percent 9" xfId="116" xr:uid="{00000000-0005-0000-0000-000078000000}"/>
    <cellStyle name="Percent 9 2" xfId="117" xr:uid="{00000000-0005-0000-0000-00007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sz="2400"/>
              <a:t>Figure 1</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 </a:t>
            </a:r>
            <a:r>
              <a:rPr lang="en-US" sz="1800" b="1" i="0" baseline="0">
                <a:effectLst/>
              </a:rPr>
              <a:t>Labor Force Participation for Immigrants and Natives (ages 18 to 64) without a Bachelor's Degree</a:t>
            </a:r>
            <a:endParaRPr lang="en-US"/>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Calibri"/>
                <a:ea typeface="Calibri"/>
                <a:cs typeface="Calibri"/>
              </a:defRPr>
            </a:pPr>
            <a:r>
              <a:rPr lang="en-US"/>
              <a:t>2000 to 2021</a:t>
            </a:r>
          </a:p>
        </c:rich>
      </c:tx>
      <c:layout>
        <c:manualLayout>
          <c:xMode val="edge"/>
          <c:yMode val="edge"/>
          <c:x val="0.12979217011042099"/>
          <c:y val="0"/>
        </c:manualLayout>
      </c:layout>
      <c:overlay val="1"/>
    </c:title>
    <c:autoTitleDeleted val="0"/>
    <c:plotArea>
      <c:layout>
        <c:manualLayout>
          <c:layoutTarget val="inner"/>
          <c:xMode val="edge"/>
          <c:yMode val="edge"/>
          <c:x val="6.6370926711084188E-2"/>
          <c:y val="0.21725232640836406"/>
          <c:w val="0.91128891580860094"/>
          <c:h val="0.71647017221315545"/>
        </c:manualLayout>
      </c:layout>
      <c:lineChart>
        <c:grouping val="standard"/>
        <c:varyColors val="0"/>
        <c:ser>
          <c:idx val="0"/>
          <c:order val="0"/>
          <c:tx>
            <c:strRef>
              <c:f>'Fig 1'!$C$2</c:f>
              <c:strCache>
                <c:ptCount val="1"/>
                <c:pt idx="0">
                  <c:v>Native</c:v>
                </c:pt>
              </c:strCache>
            </c:strRef>
          </c:tx>
          <c:spPr>
            <a:ln w="63500">
              <a:solidFill>
                <a:schemeClr val="accent1"/>
              </a:solidFill>
            </a:ln>
          </c:spPr>
          <c:marker>
            <c:symbol val="circle"/>
            <c:size val="6"/>
            <c:spPr>
              <a:solidFill>
                <a:schemeClr val="bg1"/>
              </a:solidFill>
              <a:ln>
                <a:solidFill>
                  <a:schemeClr val="tx2"/>
                </a:solidFill>
              </a:ln>
            </c:spPr>
          </c:marker>
          <c:dLbls>
            <c:dLbl>
              <c:idx val="0"/>
              <c:layout>
                <c:manualLayout>
                  <c:x val="-1.6666666666666666E-2"/>
                  <c:y val="-4.6296296296296301E-2"/>
                </c:manualLayout>
              </c:layout>
              <c:spPr/>
              <c:txPr>
                <a:bodyPr/>
                <a:lstStyle/>
                <a:p>
                  <a:pPr>
                    <a:defRPr sz="1400" b="1" i="0" u="none" strike="noStrike" baseline="0">
                      <a:solidFill>
                        <a:schemeClr val="accent1"/>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9-4526-A9C7-576C3A82E70D}"/>
                </c:ext>
              </c:extLst>
            </c:dLbl>
            <c:dLbl>
              <c:idx val="21"/>
              <c:layout>
                <c:manualLayout>
                  <c:x val="-1.3361979774321226E-3"/>
                  <c:y val="4.9710781515657478E-2"/>
                </c:manualLayout>
              </c:layout>
              <c:spPr>
                <a:noFill/>
                <a:ln w="25400">
                  <a:noFill/>
                </a:ln>
              </c:spPr>
              <c:txPr>
                <a:bodyPr wrap="square" lIns="38100" tIns="19050" rIns="38100" bIns="19050" anchor="ctr">
                  <a:spAutoFit/>
                </a:bodyPr>
                <a:lstStyle/>
                <a:p>
                  <a:pPr>
                    <a:defRPr sz="1400" b="1">
                      <a:solidFill>
                        <a:schemeClr val="accent1"/>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9-4526-A9C7-576C3A82E7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1'!$B$3:$B$24</c:f>
              <c:strCache>
                <c:ptCount val="22"/>
                <c:pt idx="0">
                  <c:v>Q3 2000</c:v>
                </c:pt>
                <c:pt idx="1">
                  <c:v>Q3 2001</c:v>
                </c:pt>
                <c:pt idx="2">
                  <c:v>Q3 2002</c:v>
                </c:pt>
                <c:pt idx="3">
                  <c:v>Q3 2003</c:v>
                </c:pt>
                <c:pt idx="4">
                  <c:v>Q3 2004</c:v>
                </c:pt>
                <c:pt idx="5">
                  <c:v>Q3 2005</c:v>
                </c:pt>
                <c:pt idx="6">
                  <c:v>Q3 2006</c:v>
                </c:pt>
                <c:pt idx="7">
                  <c:v>Q3 2007</c:v>
                </c:pt>
                <c:pt idx="8">
                  <c:v>Q3 2008</c:v>
                </c:pt>
                <c:pt idx="9">
                  <c:v>Q3 2009</c:v>
                </c:pt>
                <c:pt idx="10">
                  <c:v>Q3 2010</c:v>
                </c:pt>
                <c:pt idx="11">
                  <c:v>Q3 2011</c:v>
                </c:pt>
                <c:pt idx="12">
                  <c:v>Q3 2012</c:v>
                </c:pt>
                <c:pt idx="13">
                  <c:v>Q3 2013</c:v>
                </c:pt>
                <c:pt idx="14">
                  <c:v>Q3 2014</c:v>
                </c:pt>
                <c:pt idx="15">
                  <c:v>Q3 2015</c:v>
                </c:pt>
                <c:pt idx="16">
                  <c:v>Q3 2016</c:v>
                </c:pt>
                <c:pt idx="17">
                  <c:v>Q3 2017</c:v>
                </c:pt>
                <c:pt idx="18">
                  <c:v>Q3 2018</c:v>
                </c:pt>
                <c:pt idx="19">
                  <c:v>Q3 2019</c:v>
                </c:pt>
                <c:pt idx="20">
                  <c:v>Q3 2020</c:v>
                </c:pt>
                <c:pt idx="21">
                  <c:v>Q3 2021</c:v>
                </c:pt>
              </c:strCache>
            </c:strRef>
          </c:cat>
          <c:val>
            <c:numRef>
              <c:f>'Fig 1'!$C$3:$C$24</c:f>
              <c:numCache>
                <c:formatCode>0.0%</c:formatCode>
                <c:ptCount val="22"/>
                <c:pt idx="0">
                  <c:v>0.76637898051109821</c:v>
                </c:pt>
                <c:pt idx="1">
                  <c:v>0.76322600109150085</c:v>
                </c:pt>
                <c:pt idx="2">
                  <c:v>0.76249670216864707</c:v>
                </c:pt>
                <c:pt idx="3">
                  <c:v>0.75464177148703016</c:v>
                </c:pt>
                <c:pt idx="4">
                  <c:v>0.74992071146264494</c:v>
                </c:pt>
                <c:pt idx="5">
                  <c:v>0.75130333763959722</c:v>
                </c:pt>
                <c:pt idx="6">
                  <c:v>0.75087213942817188</c:v>
                </c:pt>
                <c:pt idx="7">
                  <c:v>0.74569017913593849</c:v>
                </c:pt>
                <c:pt idx="8">
                  <c:v>0.74804427626804504</c:v>
                </c:pt>
                <c:pt idx="9">
                  <c:v>0.73626542594087152</c:v>
                </c:pt>
                <c:pt idx="10">
                  <c:v>0.72712671013215968</c:v>
                </c:pt>
                <c:pt idx="11">
                  <c:v>0.71922395700961694</c:v>
                </c:pt>
                <c:pt idx="12">
                  <c:v>0.71608361832408318</c:v>
                </c:pt>
                <c:pt idx="13">
                  <c:v>0.71179143165023329</c:v>
                </c:pt>
                <c:pt idx="14">
                  <c:v>0.70962533868006494</c:v>
                </c:pt>
                <c:pt idx="15">
                  <c:v>0.70515716523788363</c:v>
                </c:pt>
                <c:pt idx="16">
                  <c:v>0.71081768605529705</c:v>
                </c:pt>
                <c:pt idx="17">
                  <c:v>0.71078559844919287</c:v>
                </c:pt>
                <c:pt idx="18">
                  <c:v>0.71023442524846692</c:v>
                </c:pt>
                <c:pt idx="19">
                  <c:v>0.71964207875382646</c:v>
                </c:pt>
                <c:pt idx="20">
                  <c:v>0.6977736512326792</c:v>
                </c:pt>
                <c:pt idx="21">
                  <c:v>0.70509469164719485</c:v>
                </c:pt>
              </c:numCache>
            </c:numRef>
          </c:val>
          <c:smooth val="0"/>
          <c:extLst>
            <c:ext xmlns:c16="http://schemas.microsoft.com/office/drawing/2014/chart" uri="{C3380CC4-5D6E-409C-BE32-E72D297353CC}">
              <c16:uniqueId val="{00000002-4859-4526-A9C7-576C3A82E70D}"/>
            </c:ext>
          </c:extLst>
        </c:ser>
        <c:ser>
          <c:idx val="1"/>
          <c:order val="1"/>
          <c:tx>
            <c:strRef>
              <c:f>'Fig 1'!$D$2</c:f>
              <c:strCache>
                <c:ptCount val="1"/>
                <c:pt idx="0">
                  <c:v>Immigrant</c:v>
                </c:pt>
              </c:strCache>
            </c:strRef>
          </c:tx>
          <c:spPr>
            <a:ln w="66675" cmpd="sng">
              <a:solidFill>
                <a:srgbClr val="00B050"/>
              </a:solidFill>
              <a:prstDash val="solid"/>
            </a:ln>
          </c:spPr>
          <c:marker>
            <c:symbol val="circle"/>
            <c:size val="6"/>
            <c:spPr>
              <a:solidFill>
                <a:schemeClr val="bg1"/>
              </a:solidFill>
              <a:ln>
                <a:solidFill>
                  <a:srgbClr val="00B050"/>
                </a:solidFill>
              </a:ln>
            </c:spPr>
          </c:marker>
          <c:dLbls>
            <c:dLbl>
              <c:idx val="0"/>
              <c:layout>
                <c:manualLayout>
                  <c:x val="-5.9887670799354316E-2"/>
                  <c:y val="4.2422933575900323E-2"/>
                </c:manualLayout>
              </c:layout>
              <c:spPr>
                <a:solidFill>
                  <a:schemeClr val="bg1"/>
                </a:solidFill>
                <a:ln w="25400">
                  <a:noFill/>
                </a:ln>
              </c:spPr>
              <c:txPr>
                <a:bodyPr wrap="square" lIns="38100" tIns="19050" rIns="38100" bIns="19050" anchor="ctr">
                  <a:spAutoFit/>
                </a:bodyPr>
                <a:lstStyle/>
                <a:p>
                  <a:pPr>
                    <a:defRPr sz="14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59-4526-A9C7-576C3A82E70D}"/>
                </c:ext>
              </c:extLst>
            </c:dLbl>
            <c:dLbl>
              <c:idx val="21"/>
              <c:layout>
                <c:manualLayout>
                  <c:x val="-5.7269878773366385E-4"/>
                  <c:y val="-3.0934367069899518E-2"/>
                </c:manualLayout>
              </c:layout>
              <c:spPr>
                <a:solidFill>
                  <a:schemeClr val="bg1"/>
                </a:solidFill>
                <a:ln w="25400">
                  <a:noFill/>
                </a:ln>
              </c:spPr>
              <c:txPr>
                <a:bodyPr wrap="square" lIns="38100" tIns="19050" rIns="38100" bIns="19050" anchor="ctr">
                  <a:spAutoFit/>
                </a:bodyPr>
                <a:lstStyle/>
                <a:p>
                  <a:pPr>
                    <a:defRPr sz="14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59-4526-A9C7-576C3A82E70D}"/>
                </c:ext>
              </c:extLst>
            </c:dLbl>
            <c:spPr>
              <a:solidFill>
                <a:schemeClr val="bg1"/>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1'!$B$3:$B$24</c:f>
              <c:strCache>
                <c:ptCount val="22"/>
                <c:pt idx="0">
                  <c:v>Q3 2000</c:v>
                </c:pt>
                <c:pt idx="1">
                  <c:v>Q3 2001</c:v>
                </c:pt>
                <c:pt idx="2">
                  <c:v>Q3 2002</c:v>
                </c:pt>
                <c:pt idx="3">
                  <c:v>Q3 2003</c:v>
                </c:pt>
                <c:pt idx="4">
                  <c:v>Q3 2004</c:v>
                </c:pt>
                <c:pt idx="5">
                  <c:v>Q3 2005</c:v>
                </c:pt>
                <c:pt idx="6">
                  <c:v>Q3 2006</c:v>
                </c:pt>
                <c:pt idx="7">
                  <c:v>Q3 2007</c:v>
                </c:pt>
                <c:pt idx="8">
                  <c:v>Q3 2008</c:v>
                </c:pt>
                <c:pt idx="9">
                  <c:v>Q3 2009</c:v>
                </c:pt>
                <c:pt idx="10">
                  <c:v>Q3 2010</c:v>
                </c:pt>
                <c:pt idx="11">
                  <c:v>Q3 2011</c:v>
                </c:pt>
                <c:pt idx="12">
                  <c:v>Q3 2012</c:v>
                </c:pt>
                <c:pt idx="13">
                  <c:v>Q3 2013</c:v>
                </c:pt>
                <c:pt idx="14">
                  <c:v>Q3 2014</c:v>
                </c:pt>
                <c:pt idx="15">
                  <c:v>Q3 2015</c:v>
                </c:pt>
                <c:pt idx="16">
                  <c:v>Q3 2016</c:v>
                </c:pt>
                <c:pt idx="17">
                  <c:v>Q3 2017</c:v>
                </c:pt>
                <c:pt idx="18">
                  <c:v>Q3 2018</c:v>
                </c:pt>
                <c:pt idx="19">
                  <c:v>Q3 2019</c:v>
                </c:pt>
                <c:pt idx="20">
                  <c:v>Q3 2020</c:v>
                </c:pt>
                <c:pt idx="21">
                  <c:v>Q3 2021</c:v>
                </c:pt>
              </c:strCache>
            </c:strRef>
          </c:cat>
          <c:val>
            <c:numRef>
              <c:f>'Fig 1'!$D$3:$D$24</c:f>
              <c:numCache>
                <c:formatCode>0.0%</c:formatCode>
                <c:ptCount val="22"/>
                <c:pt idx="0">
                  <c:v>0.7418543366821716</c:v>
                </c:pt>
                <c:pt idx="1">
                  <c:v>0.73780113730431751</c:v>
                </c:pt>
                <c:pt idx="2">
                  <c:v>0.73222259123174305</c:v>
                </c:pt>
                <c:pt idx="3">
                  <c:v>0.73645134068847651</c:v>
                </c:pt>
                <c:pt idx="4">
                  <c:v>0.73919347893040654</c:v>
                </c:pt>
                <c:pt idx="5">
                  <c:v>0.74321943255669276</c:v>
                </c:pt>
                <c:pt idx="6">
                  <c:v>0.749917586774691</c:v>
                </c:pt>
                <c:pt idx="7">
                  <c:v>0.7557826974676024</c:v>
                </c:pt>
                <c:pt idx="8">
                  <c:v>0.75185677360575243</c:v>
                </c:pt>
                <c:pt idx="9">
                  <c:v>0.74441102347204779</c:v>
                </c:pt>
                <c:pt idx="10">
                  <c:v>0.74696898978062465</c:v>
                </c:pt>
                <c:pt idx="11">
                  <c:v>0.73578135471471584</c:v>
                </c:pt>
                <c:pt idx="12">
                  <c:v>0.72428162072320068</c:v>
                </c:pt>
                <c:pt idx="13">
                  <c:v>0.72568065259893011</c:v>
                </c:pt>
                <c:pt idx="14">
                  <c:v>0.73037047044655679</c:v>
                </c:pt>
                <c:pt idx="15">
                  <c:v>0.71486872205408969</c:v>
                </c:pt>
                <c:pt idx="16">
                  <c:v>0.71677469732398469</c:v>
                </c:pt>
                <c:pt idx="17">
                  <c:v>0.72755216397586842</c:v>
                </c:pt>
                <c:pt idx="18">
                  <c:v>0.72693813362822168</c:v>
                </c:pt>
                <c:pt idx="19">
                  <c:v>0.73413267411511274</c:v>
                </c:pt>
                <c:pt idx="20">
                  <c:v>0.71749451306682266</c:v>
                </c:pt>
                <c:pt idx="21">
                  <c:v>0.71754693635493982</c:v>
                </c:pt>
              </c:numCache>
            </c:numRef>
          </c:val>
          <c:smooth val="0"/>
          <c:extLst>
            <c:ext xmlns:c16="http://schemas.microsoft.com/office/drawing/2014/chart" uri="{C3380CC4-5D6E-409C-BE32-E72D297353CC}">
              <c16:uniqueId val="{00000005-4859-4526-A9C7-576C3A82E70D}"/>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ax val="0.77"/>
          <c:min val="0.69000000000000017"/>
        </c:scaling>
        <c:delete val="0"/>
        <c:axPos val="l"/>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81592352"/>
        <c:crosses val="autoZero"/>
        <c:crossBetween val="between"/>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10. Labor Force Participation Rate: White Natives </a:t>
            </a:r>
          </a:p>
        </c:rich>
      </c:tx>
      <c:overlay val="1"/>
    </c:title>
    <c:autoTitleDeleted val="0"/>
    <c:plotArea>
      <c:layout/>
      <c:lineChart>
        <c:grouping val="standard"/>
        <c:varyColors val="0"/>
        <c:ser>
          <c:idx val="3"/>
          <c:order val="0"/>
          <c:tx>
            <c:strRef>
              <c:f>'Figures 3-8'!$H$36</c:f>
              <c:strCache>
                <c:ptCount val="1"/>
                <c:pt idx="0">
                  <c:v>College +</c:v>
                </c:pt>
              </c:strCache>
            </c:strRef>
          </c:tx>
          <c:marker>
            <c:symbol val="none"/>
          </c:marker>
          <c:dLbls>
            <c:dLbl>
              <c:idx val="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B5C1-4BB8-8A0D-96FB919974A1}"/>
                </c:ext>
              </c:extLst>
            </c:dLbl>
            <c:dLbl>
              <c:idx val="1"/>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B5C1-4BB8-8A0D-96FB919974A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3-8'!$I$36:$L$36</c:f>
              <c:numCache>
                <c:formatCode>0%</c:formatCode>
                <c:ptCount val="4"/>
                <c:pt idx="0">
                  <c:v>0.86733652626460211</c:v>
                </c:pt>
                <c:pt idx="1">
                  <c:v>0.85362759208884731</c:v>
                </c:pt>
                <c:pt idx="2">
                  <c:v>0.86187793932071854</c:v>
                </c:pt>
                <c:pt idx="3">
                  <c:v>0.85461222866377251</c:v>
                </c:pt>
              </c:numCache>
            </c:numRef>
          </c:val>
          <c:smooth val="0"/>
          <c:extLst>
            <c:ext xmlns:c16="http://schemas.microsoft.com/office/drawing/2014/chart" uri="{C3380CC4-5D6E-409C-BE32-E72D297353CC}">
              <c16:uniqueId val="{00000002-B5C1-4BB8-8A0D-96FB919974A1}"/>
            </c:ext>
          </c:extLst>
        </c:ser>
        <c:ser>
          <c:idx val="2"/>
          <c:order val="1"/>
          <c:tx>
            <c:strRef>
              <c:f>'Figures 3-8'!$H$35</c:f>
              <c:strCache>
                <c:ptCount val="1"/>
                <c:pt idx="0">
                  <c:v>Some College</c:v>
                </c:pt>
              </c:strCache>
            </c:strRef>
          </c:tx>
          <c:marker>
            <c:symbol val="none"/>
          </c:marker>
          <c:dLbls>
            <c:dLbl>
              <c:idx val="0"/>
              <c:layout>
                <c:manualLayout>
                  <c:x val="-5.200956103249068E-2"/>
                  <c:y val="-3.6718362785360184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C1-4BB8-8A0D-96FB919974A1}"/>
                </c:ext>
              </c:extLst>
            </c:dLbl>
            <c:dLbl>
              <c:idx val="1"/>
              <c:layout>
                <c:manualLayout>
                  <c:x val="-4.4264295300758268E-2"/>
                  <c:y val="-3.6718362785360226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C1-4BB8-8A0D-96FB919974A1}"/>
                </c:ext>
              </c:extLst>
            </c:dLbl>
            <c:dLbl>
              <c:idx val="2"/>
              <c:layout>
                <c:manualLayout>
                  <c:x val="-3.6519029569025765E-2"/>
                  <c:y val="-4.5781805816089892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C1-4BB8-8A0D-96FB919974A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3-8'!$I$35:$L$35</c:f>
              <c:numCache>
                <c:formatCode>0%</c:formatCode>
                <c:ptCount val="4"/>
                <c:pt idx="0">
                  <c:v>0.82431391295653489</c:v>
                </c:pt>
                <c:pt idx="1">
                  <c:v>0.79669329752443385</c:v>
                </c:pt>
                <c:pt idx="2">
                  <c:v>0.76725939829874668</c:v>
                </c:pt>
                <c:pt idx="3">
                  <c:v>0.75559310505741073</c:v>
                </c:pt>
              </c:numCache>
            </c:numRef>
          </c:val>
          <c:smooth val="0"/>
          <c:extLst>
            <c:ext xmlns:c16="http://schemas.microsoft.com/office/drawing/2014/chart" uri="{C3380CC4-5D6E-409C-BE32-E72D297353CC}">
              <c16:uniqueId val="{00000006-B5C1-4BB8-8A0D-96FB919974A1}"/>
            </c:ext>
          </c:extLst>
        </c:ser>
        <c:ser>
          <c:idx val="1"/>
          <c:order val="2"/>
          <c:tx>
            <c:strRef>
              <c:f>'Figures 3-8'!$H$34</c:f>
              <c:strCache>
                <c:ptCount val="1"/>
                <c:pt idx="0">
                  <c:v>HS only</c:v>
                </c:pt>
              </c:strCache>
            </c:strRef>
          </c:tx>
          <c:marker>
            <c:symbol val="none"/>
          </c:marker>
          <c:dLbls>
            <c:dLbl>
              <c:idx val="0"/>
              <c:layout>
                <c:manualLayout>
                  <c:x val="-2.5462668816039986E-17"/>
                  <c:y val="5.0925925925925923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C1-4BB8-8A0D-96FB919974A1}"/>
                </c:ext>
              </c:extLst>
            </c:dLbl>
            <c:dLbl>
              <c:idx val="1"/>
              <c:layout>
                <c:manualLayout>
                  <c:x val="0"/>
                  <c:y val="4.6296296296296294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C1-4BB8-8A0D-96FB919974A1}"/>
                </c:ext>
              </c:extLst>
            </c:dLbl>
            <c:dLbl>
              <c:idx val="2"/>
              <c:layout>
                <c:manualLayout>
                  <c:x val="2.7777777777777779E-3"/>
                  <c:y val="2.7777777777777776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C1-4BB8-8A0D-96FB919974A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3-8'!$I$34:$L$34</c:f>
              <c:numCache>
                <c:formatCode>0%</c:formatCode>
                <c:ptCount val="4"/>
                <c:pt idx="0">
                  <c:v>0.77967113076675221</c:v>
                </c:pt>
                <c:pt idx="1">
                  <c:v>0.76328831148935261</c:v>
                </c:pt>
                <c:pt idx="2">
                  <c:v>0.72889610936298266</c:v>
                </c:pt>
                <c:pt idx="3">
                  <c:v>0.7107300066901342</c:v>
                </c:pt>
              </c:numCache>
            </c:numRef>
          </c:val>
          <c:smooth val="0"/>
          <c:extLst>
            <c:ext xmlns:c16="http://schemas.microsoft.com/office/drawing/2014/chart" uri="{C3380CC4-5D6E-409C-BE32-E72D297353CC}">
              <c16:uniqueId val="{0000000A-B5C1-4BB8-8A0D-96FB919974A1}"/>
            </c:ext>
          </c:extLst>
        </c:ser>
        <c:ser>
          <c:idx val="0"/>
          <c:order val="3"/>
          <c:tx>
            <c:strRef>
              <c:f>'Figures 3-8'!$H$33</c:f>
              <c:strCache>
                <c:ptCount val="1"/>
                <c:pt idx="0">
                  <c:v>&lt; HS</c:v>
                </c:pt>
              </c:strCache>
            </c:strRef>
          </c:tx>
          <c:marker>
            <c:symbol val="none"/>
          </c:marke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3-8'!$I$33:$L$33</c:f>
              <c:numCache>
                <c:formatCode>0%</c:formatCode>
                <c:ptCount val="4"/>
                <c:pt idx="0">
                  <c:v>0.63061131974996487</c:v>
                </c:pt>
                <c:pt idx="1">
                  <c:v>0.57657156436492962</c:v>
                </c:pt>
                <c:pt idx="2">
                  <c:v>0.55166693840515502</c:v>
                </c:pt>
                <c:pt idx="3">
                  <c:v>0.52262425196803142</c:v>
                </c:pt>
              </c:numCache>
            </c:numRef>
          </c:val>
          <c:smooth val="0"/>
          <c:extLst>
            <c:ext xmlns:c16="http://schemas.microsoft.com/office/drawing/2014/chart" uri="{C3380CC4-5D6E-409C-BE32-E72D297353CC}">
              <c16:uniqueId val="{0000000B-B5C1-4BB8-8A0D-96FB919974A1}"/>
            </c:ext>
          </c:extLst>
        </c:ser>
        <c:dLbls>
          <c:showLegendKey val="0"/>
          <c:showVal val="0"/>
          <c:showCatName val="0"/>
          <c:showSerName val="0"/>
          <c:showPercent val="0"/>
          <c:showBubbleSize val="0"/>
        </c:dLbls>
        <c:smooth val="0"/>
        <c:axId val="88158528"/>
        <c:axId val="1"/>
      </c:lineChart>
      <c:catAx>
        <c:axId val="881585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1"/>
        <c:axPos val="l"/>
        <c:numFmt formatCode="0%" sourceLinked="1"/>
        <c:majorTickMark val="out"/>
        <c:minorTickMark val="none"/>
        <c:tickLblPos val="nextTo"/>
        <c:crossAx val="88158528"/>
        <c:crosses val="autoZero"/>
        <c:crossBetween val="between"/>
        <c:majorUnit val="0.1"/>
      </c:valAx>
    </c:plotArea>
    <c:legend>
      <c:legendPos val="r"/>
      <c:layout>
        <c:manualLayout>
          <c:xMode val="edge"/>
          <c:yMode val="edge"/>
          <c:x val="0.75045410996173967"/>
          <c:y val="0.32454512399253943"/>
          <c:w val="0.21945611610915861"/>
          <c:h val="0.3323097114078417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sz="2400"/>
              <a:t>Figure 2</a:t>
            </a:r>
          </a:p>
          <a:p>
            <a:pPr>
              <a:defRPr sz="1800" b="1" i="0" u="none" strike="noStrike" baseline="0">
                <a:solidFill>
                  <a:srgbClr val="000000"/>
                </a:solidFill>
                <a:latin typeface="Calibri"/>
                <a:ea typeface="Calibri"/>
                <a:cs typeface="Calibri"/>
              </a:defRPr>
            </a:pPr>
            <a:r>
              <a:rPr lang="en-US"/>
              <a:t> Labor Force Participation for Immigrants and Natives (ages 18 to 64) without a Bachelor's Degree, Excluding Full-Time Students</a:t>
            </a:r>
          </a:p>
          <a:p>
            <a:pPr>
              <a:defRPr sz="1800" b="1" i="0" u="none" strike="noStrike" baseline="0">
                <a:solidFill>
                  <a:srgbClr val="000000"/>
                </a:solidFill>
                <a:latin typeface="Calibri"/>
                <a:ea typeface="Calibri"/>
                <a:cs typeface="Calibri"/>
              </a:defRPr>
            </a:pPr>
            <a:r>
              <a:rPr lang="en-US"/>
              <a:t>2000 to 2021</a:t>
            </a:r>
          </a:p>
        </c:rich>
      </c:tx>
      <c:layout>
        <c:manualLayout>
          <c:xMode val="edge"/>
          <c:yMode val="edge"/>
          <c:x val="0.12979212598425197"/>
          <c:y val="1.5849044968408284E-2"/>
        </c:manualLayout>
      </c:layout>
      <c:overlay val="1"/>
    </c:title>
    <c:autoTitleDeleted val="0"/>
    <c:plotArea>
      <c:layout>
        <c:manualLayout>
          <c:layoutTarget val="inner"/>
          <c:xMode val="edge"/>
          <c:yMode val="edge"/>
          <c:x val="6.6370926711084188E-2"/>
          <c:y val="0.21725232640836406"/>
          <c:w val="0.91128891580860094"/>
          <c:h val="0.71647017221315545"/>
        </c:manualLayout>
      </c:layout>
      <c:lineChart>
        <c:grouping val="standard"/>
        <c:varyColors val="0"/>
        <c:ser>
          <c:idx val="0"/>
          <c:order val="0"/>
          <c:tx>
            <c:strRef>
              <c:f>'Fig 2 '!$C$2</c:f>
              <c:strCache>
                <c:ptCount val="1"/>
                <c:pt idx="0">
                  <c:v>Native</c:v>
                </c:pt>
              </c:strCache>
            </c:strRef>
          </c:tx>
          <c:spPr>
            <a:ln w="63500">
              <a:solidFill>
                <a:schemeClr val="accent1"/>
              </a:solidFill>
            </a:ln>
          </c:spPr>
          <c:marker>
            <c:symbol val="circle"/>
            <c:size val="6"/>
            <c:spPr>
              <a:solidFill>
                <a:schemeClr val="bg1"/>
              </a:solidFill>
              <a:ln>
                <a:solidFill>
                  <a:schemeClr val="tx2"/>
                </a:solidFill>
              </a:ln>
            </c:spPr>
          </c:marker>
          <c:dLbls>
            <c:dLbl>
              <c:idx val="0"/>
              <c:layout>
                <c:manualLayout>
                  <c:x val="-1.6666666666666666E-2"/>
                  <c:y val="-4.6296296296296301E-2"/>
                </c:manualLayout>
              </c:layout>
              <c:spPr/>
              <c:txPr>
                <a:bodyPr/>
                <a:lstStyle/>
                <a:p>
                  <a:pPr>
                    <a:defRPr sz="1400" b="1" i="0" u="none" strike="noStrike" baseline="0">
                      <a:solidFill>
                        <a:schemeClr val="accent1"/>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3D-4A08-A508-46D778B9BDF4}"/>
                </c:ext>
              </c:extLst>
            </c:dLbl>
            <c:dLbl>
              <c:idx val="21"/>
              <c:layout>
                <c:manualLayout>
                  <c:x val="-1.336210928055466E-3"/>
                  <c:y val="4.3895830503144398E-2"/>
                </c:manualLayout>
              </c:layout>
              <c:spPr>
                <a:noFill/>
                <a:ln w="25400">
                  <a:noFill/>
                </a:ln>
              </c:spPr>
              <c:txPr>
                <a:bodyPr wrap="square" lIns="38100" tIns="19050" rIns="38100" bIns="19050" anchor="ctr">
                  <a:spAutoFit/>
                </a:bodyPr>
                <a:lstStyle/>
                <a:p>
                  <a:pPr>
                    <a:defRPr sz="1400" b="1">
                      <a:solidFill>
                        <a:schemeClr val="accent1"/>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3D-4A08-A508-46D778B9BDF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2 '!$B$3:$B$24</c:f>
              <c:strCache>
                <c:ptCount val="22"/>
                <c:pt idx="0">
                  <c:v>Q3 2000</c:v>
                </c:pt>
                <c:pt idx="1">
                  <c:v>Q3 2001</c:v>
                </c:pt>
                <c:pt idx="2">
                  <c:v>Q3 2002</c:v>
                </c:pt>
                <c:pt idx="3">
                  <c:v>Q3 2003</c:v>
                </c:pt>
                <c:pt idx="4">
                  <c:v>Q3 2004</c:v>
                </c:pt>
                <c:pt idx="5">
                  <c:v>Q3 2005</c:v>
                </c:pt>
                <c:pt idx="6">
                  <c:v>Q3 2006</c:v>
                </c:pt>
                <c:pt idx="7">
                  <c:v>Q3 2007</c:v>
                </c:pt>
                <c:pt idx="8">
                  <c:v>Q3 2008</c:v>
                </c:pt>
                <c:pt idx="9">
                  <c:v>Q3 2009</c:v>
                </c:pt>
                <c:pt idx="10">
                  <c:v>Q3 2010</c:v>
                </c:pt>
                <c:pt idx="11">
                  <c:v>Q3 2011</c:v>
                </c:pt>
                <c:pt idx="12">
                  <c:v>Q3 2012</c:v>
                </c:pt>
                <c:pt idx="13">
                  <c:v>Q3 2013</c:v>
                </c:pt>
                <c:pt idx="14">
                  <c:v>Q3 2014</c:v>
                </c:pt>
                <c:pt idx="15">
                  <c:v>Q3 2015</c:v>
                </c:pt>
                <c:pt idx="16">
                  <c:v>Q3 2016</c:v>
                </c:pt>
                <c:pt idx="17">
                  <c:v>Q3 2017</c:v>
                </c:pt>
                <c:pt idx="18">
                  <c:v>Q3 2018</c:v>
                </c:pt>
                <c:pt idx="19">
                  <c:v>Q3 2019</c:v>
                </c:pt>
                <c:pt idx="20">
                  <c:v>Q3 2020</c:v>
                </c:pt>
                <c:pt idx="21">
                  <c:v>Q3 2021</c:v>
                </c:pt>
              </c:strCache>
            </c:strRef>
          </c:cat>
          <c:val>
            <c:numRef>
              <c:f>'Fig 2 '!$C$3:$C$24</c:f>
              <c:numCache>
                <c:formatCode>0.0%</c:formatCode>
                <c:ptCount val="22"/>
                <c:pt idx="0">
                  <c:v>0.77769547636013847</c:v>
                </c:pt>
                <c:pt idx="1">
                  <c:v>0.77607915674562455</c:v>
                </c:pt>
                <c:pt idx="2">
                  <c:v>0.77598022313171133</c:v>
                </c:pt>
                <c:pt idx="3">
                  <c:v>0.7691264114727322</c:v>
                </c:pt>
                <c:pt idx="4">
                  <c:v>0.76463249901351793</c:v>
                </c:pt>
                <c:pt idx="5">
                  <c:v>0.76476124350187857</c:v>
                </c:pt>
                <c:pt idx="6">
                  <c:v>0.76573552038210591</c:v>
                </c:pt>
                <c:pt idx="7">
                  <c:v>0.76395559635262755</c:v>
                </c:pt>
                <c:pt idx="8">
                  <c:v>0.76422478064678079</c:v>
                </c:pt>
                <c:pt idx="9">
                  <c:v>0.75538709781476598</c:v>
                </c:pt>
                <c:pt idx="10">
                  <c:v>0.7476474811264735</c:v>
                </c:pt>
                <c:pt idx="11">
                  <c:v>0.74160052501111628</c:v>
                </c:pt>
                <c:pt idx="12">
                  <c:v>0.73942442115219931</c:v>
                </c:pt>
                <c:pt idx="13">
                  <c:v>0.7321714206303287</c:v>
                </c:pt>
                <c:pt idx="14">
                  <c:v>0.73111884100627023</c:v>
                </c:pt>
                <c:pt idx="15">
                  <c:v>0.72778500605931706</c:v>
                </c:pt>
                <c:pt idx="16">
                  <c:v>0.73202640708410049</c:v>
                </c:pt>
                <c:pt idx="17">
                  <c:v>0.73349396473813455</c:v>
                </c:pt>
                <c:pt idx="18">
                  <c:v>0.73342098197021177</c:v>
                </c:pt>
                <c:pt idx="19">
                  <c:v>0.74392039654362718</c:v>
                </c:pt>
                <c:pt idx="20">
                  <c:v>0.72425860406426135</c:v>
                </c:pt>
                <c:pt idx="21">
                  <c:v>0.72853480749373756</c:v>
                </c:pt>
              </c:numCache>
            </c:numRef>
          </c:val>
          <c:smooth val="0"/>
          <c:extLst>
            <c:ext xmlns:c16="http://schemas.microsoft.com/office/drawing/2014/chart" uri="{C3380CC4-5D6E-409C-BE32-E72D297353CC}">
              <c16:uniqueId val="{00000002-AA3D-4A08-A508-46D778B9BDF4}"/>
            </c:ext>
          </c:extLst>
        </c:ser>
        <c:ser>
          <c:idx val="1"/>
          <c:order val="1"/>
          <c:tx>
            <c:strRef>
              <c:f>'Fig 2 '!$D$2</c:f>
              <c:strCache>
                <c:ptCount val="1"/>
                <c:pt idx="0">
                  <c:v>Immigrant</c:v>
                </c:pt>
              </c:strCache>
            </c:strRef>
          </c:tx>
          <c:spPr>
            <a:ln w="66675" cmpd="sng">
              <a:solidFill>
                <a:srgbClr val="00B050"/>
              </a:solidFill>
              <a:prstDash val="solid"/>
            </a:ln>
          </c:spPr>
          <c:marker>
            <c:symbol val="circle"/>
            <c:size val="6"/>
            <c:spPr>
              <a:solidFill>
                <a:schemeClr val="bg1"/>
              </a:solidFill>
              <a:ln>
                <a:solidFill>
                  <a:srgbClr val="00B050"/>
                </a:solidFill>
              </a:ln>
            </c:spPr>
          </c:marker>
          <c:dLbls>
            <c:dLbl>
              <c:idx val="0"/>
              <c:layout>
                <c:manualLayout>
                  <c:x val="-5.9887652642761684E-2"/>
                  <c:y val="3.2731443467325108E-2"/>
                </c:manualLayout>
              </c:layout>
              <c:spPr>
                <a:solidFill>
                  <a:schemeClr val="bg1"/>
                </a:solidFill>
                <a:ln w="25400">
                  <a:noFill/>
                </a:ln>
              </c:spPr>
              <c:txPr>
                <a:bodyPr wrap="square" lIns="38100" tIns="19050" rIns="38100" bIns="19050" anchor="ctr">
                  <a:spAutoFit/>
                </a:bodyPr>
                <a:lstStyle/>
                <a:p>
                  <a:pPr>
                    <a:defRPr sz="14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3D-4A08-A508-46D778B9BDF4}"/>
                </c:ext>
              </c:extLst>
            </c:dLbl>
            <c:dLbl>
              <c:idx val="21"/>
              <c:layout>
                <c:manualLayout>
                  <c:x val="-5.7269878773366385E-4"/>
                  <c:y val="-3.0934367069899518E-2"/>
                </c:manualLayout>
              </c:layout>
              <c:spPr>
                <a:solidFill>
                  <a:schemeClr val="bg1"/>
                </a:solidFill>
                <a:ln w="25400">
                  <a:noFill/>
                </a:ln>
              </c:spPr>
              <c:txPr>
                <a:bodyPr wrap="square" lIns="38100" tIns="19050" rIns="38100" bIns="19050" anchor="ctr">
                  <a:spAutoFit/>
                </a:bodyPr>
                <a:lstStyle/>
                <a:p>
                  <a:pPr>
                    <a:defRPr sz="1400" b="1">
                      <a:solidFill>
                        <a:srgbClr val="00B05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3D-4A08-A508-46D778B9BDF4}"/>
                </c:ext>
              </c:extLst>
            </c:dLbl>
            <c:spPr>
              <a:solidFill>
                <a:schemeClr val="bg1"/>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'Fig 2 '!$B$3:$B$24</c:f>
              <c:strCache>
                <c:ptCount val="22"/>
                <c:pt idx="0">
                  <c:v>Q3 2000</c:v>
                </c:pt>
                <c:pt idx="1">
                  <c:v>Q3 2001</c:v>
                </c:pt>
                <c:pt idx="2">
                  <c:v>Q3 2002</c:v>
                </c:pt>
                <c:pt idx="3">
                  <c:v>Q3 2003</c:v>
                </c:pt>
                <c:pt idx="4">
                  <c:v>Q3 2004</c:v>
                </c:pt>
                <c:pt idx="5">
                  <c:v>Q3 2005</c:v>
                </c:pt>
                <c:pt idx="6">
                  <c:v>Q3 2006</c:v>
                </c:pt>
                <c:pt idx="7">
                  <c:v>Q3 2007</c:v>
                </c:pt>
                <c:pt idx="8">
                  <c:v>Q3 2008</c:v>
                </c:pt>
                <c:pt idx="9">
                  <c:v>Q3 2009</c:v>
                </c:pt>
                <c:pt idx="10">
                  <c:v>Q3 2010</c:v>
                </c:pt>
                <c:pt idx="11">
                  <c:v>Q3 2011</c:v>
                </c:pt>
                <c:pt idx="12">
                  <c:v>Q3 2012</c:v>
                </c:pt>
                <c:pt idx="13">
                  <c:v>Q3 2013</c:v>
                </c:pt>
                <c:pt idx="14">
                  <c:v>Q3 2014</c:v>
                </c:pt>
                <c:pt idx="15">
                  <c:v>Q3 2015</c:v>
                </c:pt>
                <c:pt idx="16">
                  <c:v>Q3 2016</c:v>
                </c:pt>
                <c:pt idx="17">
                  <c:v>Q3 2017</c:v>
                </c:pt>
                <c:pt idx="18">
                  <c:v>Q3 2018</c:v>
                </c:pt>
                <c:pt idx="19">
                  <c:v>Q3 2019</c:v>
                </c:pt>
                <c:pt idx="20">
                  <c:v>Q3 2020</c:v>
                </c:pt>
                <c:pt idx="21">
                  <c:v>Q3 2021</c:v>
                </c:pt>
              </c:strCache>
            </c:strRef>
          </c:cat>
          <c:val>
            <c:numRef>
              <c:f>'Fig 2 '!$D$3:$D$24</c:f>
              <c:numCache>
                <c:formatCode>0.0%</c:formatCode>
                <c:ptCount val="22"/>
                <c:pt idx="0">
                  <c:v>0.75271588616685026</c:v>
                </c:pt>
                <c:pt idx="1">
                  <c:v>0.75159077224337201</c:v>
                </c:pt>
                <c:pt idx="2">
                  <c:v>0.7460197424364764</c:v>
                </c:pt>
                <c:pt idx="3">
                  <c:v>0.74980187843643198</c:v>
                </c:pt>
                <c:pt idx="4">
                  <c:v>0.75340925452757301</c:v>
                </c:pt>
                <c:pt idx="5">
                  <c:v>0.75747721760839004</c:v>
                </c:pt>
                <c:pt idx="6">
                  <c:v>0.76299038481379</c:v>
                </c:pt>
                <c:pt idx="7">
                  <c:v>0.76885216077202367</c:v>
                </c:pt>
                <c:pt idx="8">
                  <c:v>0.76335239364145746</c:v>
                </c:pt>
                <c:pt idx="9">
                  <c:v>0.75872515021564713</c:v>
                </c:pt>
                <c:pt idx="10">
                  <c:v>0.75914347263025728</c:v>
                </c:pt>
                <c:pt idx="11">
                  <c:v>0.75121608642885862</c:v>
                </c:pt>
                <c:pt idx="12">
                  <c:v>0.74100095400569144</c:v>
                </c:pt>
                <c:pt idx="13">
                  <c:v>0.74051631295405862</c:v>
                </c:pt>
                <c:pt idx="14">
                  <c:v>0.74569123299681894</c:v>
                </c:pt>
                <c:pt idx="15">
                  <c:v>0.73144266656416246</c:v>
                </c:pt>
                <c:pt idx="16">
                  <c:v>0.73300555559849956</c:v>
                </c:pt>
                <c:pt idx="17">
                  <c:v>0.74054415991999467</c:v>
                </c:pt>
                <c:pt idx="18">
                  <c:v>0.74251381435630992</c:v>
                </c:pt>
                <c:pt idx="19">
                  <c:v>0.74943974643052658</c:v>
                </c:pt>
                <c:pt idx="20">
                  <c:v>0.73187205158315694</c:v>
                </c:pt>
                <c:pt idx="21">
                  <c:v>0.7334802054311631</c:v>
                </c:pt>
              </c:numCache>
            </c:numRef>
          </c:val>
          <c:smooth val="0"/>
          <c:extLst>
            <c:ext xmlns:c16="http://schemas.microsoft.com/office/drawing/2014/chart" uri="{C3380CC4-5D6E-409C-BE32-E72D297353CC}">
              <c16:uniqueId val="{00000005-AA3D-4A08-A508-46D778B9BDF4}"/>
            </c:ext>
          </c:extLst>
        </c:ser>
        <c:dLbls>
          <c:showLegendKey val="0"/>
          <c:showVal val="0"/>
          <c:showCatName val="0"/>
          <c:showSerName val="0"/>
          <c:showPercent val="0"/>
          <c:showBubbleSize val="0"/>
        </c:dLbls>
        <c:marker val="1"/>
        <c:smooth val="0"/>
        <c:axId val="81592352"/>
        <c:axId val="1"/>
      </c:lineChart>
      <c:catAx>
        <c:axId val="81592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At val="0.60000000000000009"/>
        <c:auto val="1"/>
        <c:lblAlgn val="ctr"/>
        <c:lblOffset val="100"/>
        <c:noMultiLvlLbl val="0"/>
      </c:catAx>
      <c:valAx>
        <c:axId val="1"/>
        <c:scaling>
          <c:orientation val="minMax"/>
          <c:max val="0.78"/>
          <c:min val="0.72000000000000008"/>
        </c:scaling>
        <c:delete val="0"/>
        <c:axPos val="l"/>
        <c:numFmt formatCode="0%"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81592352"/>
        <c:crosses val="autoZero"/>
        <c:crossBetween val="between"/>
        <c:majorUnit val="2.0000000000000004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3. Employment Rate: All Natives</a:t>
            </a:r>
          </a:p>
        </c:rich>
      </c:tx>
      <c:overlay val="1"/>
    </c:title>
    <c:autoTitleDeleted val="0"/>
    <c:plotArea>
      <c:layout>
        <c:manualLayout>
          <c:layoutTarget val="inner"/>
          <c:xMode val="edge"/>
          <c:yMode val="edge"/>
          <c:x val="3.4658739086185657E-2"/>
          <c:y val="0.11915318277523002"/>
          <c:w val="0.72909871980288177"/>
          <c:h val="0.75408343187870752"/>
        </c:manualLayout>
      </c:layout>
      <c:lineChart>
        <c:grouping val="standard"/>
        <c:varyColors val="0"/>
        <c:ser>
          <c:idx val="3"/>
          <c:order val="0"/>
          <c:tx>
            <c:strRef>
              <c:f>'Figures 3-8'!$B$13</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0A91-4C6F-9A89-EE8E65E69353}"/>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3-8'!$C$13:$F$13</c:f>
              <c:numCache>
                <c:formatCode>0%</c:formatCode>
                <c:ptCount val="4"/>
                <c:pt idx="0">
                  <c:v>0.85202130902977369</c:v>
                </c:pt>
                <c:pt idx="1">
                  <c:v>0.83437567990502082</c:v>
                </c:pt>
                <c:pt idx="2">
                  <c:v>0.83843066506183539</c:v>
                </c:pt>
                <c:pt idx="3">
                  <c:v>0.82833967145961929</c:v>
                </c:pt>
              </c:numCache>
            </c:numRef>
          </c:val>
          <c:smooth val="0"/>
          <c:extLst>
            <c:ext xmlns:c16="http://schemas.microsoft.com/office/drawing/2014/chart" uri="{C3380CC4-5D6E-409C-BE32-E72D297353CC}">
              <c16:uniqueId val="{00000002-0A91-4C6F-9A89-EE8E65E69353}"/>
            </c:ext>
          </c:extLst>
        </c:ser>
        <c:ser>
          <c:idx val="2"/>
          <c:order val="1"/>
          <c:tx>
            <c:strRef>
              <c:f>'Figures 3-8'!$B$12</c:f>
              <c:strCache>
                <c:ptCount val="1"/>
                <c:pt idx="0">
                  <c:v>Some College</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0A91-4C6F-9A89-EE8E65E69353}"/>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3-8'!$C$12:$F$12</c:f>
              <c:numCache>
                <c:formatCode>0%</c:formatCode>
                <c:ptCount val="4"/>
                <c:pt idx="0">
                  <c:v>0.79420612005887303</c:v>
                </c:pt>
                <c:pt idx="1">
                  <c:v>0.75927348548225537</c:v>
                </c:pt>
                <c:pt idx="2">
                  <c:v>0.73309216643556785</c:v>
                </c:pt>
                <c:pt idx="3">
                  <c:v>0.70937185046686391</c:v>
                </c:pt>
              </c:numCache>
            </c:numRef>
          </c:val>
          <c:smooth val="0"/>
          <c:extLst>
            <c:ext xmlns:c16="http://schemas.microsoft.com/office/drawing/2014/chart" uri="{C3380CC4-5D6E-409C-BE32-E72D297353CC}">
              <c16:uniqueId val="{00000005-0A91-4C6F-9A89-EE8E65E69353}"/>
            </c:ext>
          </c:extLst>
        </c:ser>
        <c:ser>
          <c:idx val="1"/>
          <c:order val="2"/>
          <c:tx>
            <c:strRef>
              <c:f>'Figures 3-8'!$B$11</c:f>
              <c:strCache>
                <c:ptCount val="1"/>
                <c:pt idx="0">
                  <c:v>HS only</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0A91-4C6F-9A89-EE8E65E69353}"/>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3-8'!$C$11:$F$11</c:f>
              <c:numCache>
                <c:formatCode>0%</c:formatCode>
                <c:ptCount val="4"/>
                <c:pt idx="0">
                  <c:v>0.73844027491743758</c:v>
                </c:pt>
                <c:pt idx="1">
                  <c:v>0.70928583578251825</c:v>
                </c:pt>
                <c:pt idx="2">
                  <c:v>0.68190027387156138</c:v>
                </c:pt>
                <c:pt idx="3">
                  <c:v>0.65205616481638007</c:v>
                </c:pt>
              </c:numCache>
            </c:numRef>
          </c:val>
          <c:smooth val="0"/>
          <c:extLst>
            <c:ext xmlns:c16="http://schemas.microsoft.com/office/drawing/2014/chart" uri="{C3380CC4-5D6E-409C-BE32-E72D297353CC}">
              <c16:uniqueId val="{00000008-0A91-4C6F-9A89-EE8E65E69353}"/>
            </c:ext>
          </c:extLst>
        </c:ser>
        <c:ser>
          <c:idx val="0"/>
          <c:order val="3"/>
          <c:tx>
            <c:strRef>
              <c:f>'Figures 3-8'!$B$10</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0A91-4C6F-9A89-EE8E65E69353}"/>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0A91-4C6F-9A89-EE8E65E69353}"/>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3-8'!$C$10:$F$10</c:f>
              <c:numCache>
                <c:formatCode>0%</c:formatCode>
                <c:ptCount val="4"/>
                <c:pt idx="0">
                  <c:v>0.54708942939354821</c:v>
                </c:pt>
                <c:pt idx="1">
                  <c:v>0.48519969679807062</c:v>
                </c:pt>
                <c:pt idx="2">
                  <c:v>0.4895428809586489</c:v>
                </c:pt>
                <c:pt idx="3">
                  <c:v>0.44617051452249973</c:v>
                </c:pt>
              </c:numCache>
            </c:numRef>
          </c:val>
          <c:smooth val="0"/>
          <c:extLst>
            <c:ext xmlns:c16="http://schemas.microsoft.com/office/drawing/2014/chart" uri="{C3380CC4-5D6E-409C-BE32-E72D297353CC}">
              <c16:uniqueId val="{0000000B-0A91-4C6F-9A89-EE8E65E69353}"/>
            </c:ext>
          </c:extLst>
        </c:ser>
        <c:dLbls>
          <c:showLegendKey val="0"/>
          <c:showVal val="0"/>
          <c:showCatName val="0"/>
          <c:showSerName val="0"/>
          <c:showPercent val="0"/>
          <c:showBubbleSize val="0"/>
        </c:dLbls>
        <c:smooth val="0"/>
        <c:axId val="81589440"/>
        <c:axId val="1"/>
      </c:lineChart>
      <c:catAx>
        <c:axId val="815894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1"/>
        <c:axPos val="l"/>
        <c:numFmt formatCode="0%" sourceLinked="1"/>
        <c:majorTickMark val="out"/>
        <c:minorTickMark val="none"/>
        <c:tickLblPos val="nextTo"/>
        <c:crossAx val="81589440"/>
        <c:crosses val="autoZero"/>
        <c:crossBetween val="between"/>
        <c:majorUnit val="0.1"/>
      </c:valAx>
    </c:plotArea>
    <c:legend>
      <c:legendPos val="r"/>
      <c:layout>
        <c:manualLayout>
          <c:xMode val="edge"/>
          <c:yMode val="edge"/>
          <c:x val="0.77321091542946441"/>
          <c:y val="0.30794176890679364"/>
          <c:w val="0.20995572118370698"/>
          <c:h val="0.379483611060245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4. Employment Rate: Black Natives</a:t>
            </a:r>
          </a:p>
        </c:rich>
      </c:tx>
      <c:overlay val="1"/>
    </c:title>
    <c:autoTitleDeleted val="0"/>
    <c:plotArea>
      <c:layout>
        <c:manualLayout>
          <c:layoutTarget val="inner"/>
          <c:xMode val="edge"/>
          <c:yMode val="edge"/>
          <c:x val="2.1813224267211998E-2"/>
          <c:y val="0.12743360463919268"/>
          <c:w val="0.70021716610577056"/>
          <c:h val="0.75432852450170251"/>
        </c:manualLayout>
      </c:layout>
      <c:lineChart>
        <c:grouping val="standard"/>
        <c:varyColors val="0"/>
        <c:ser>
          <c:idx val="3"/>
          <c:order val="0"/>
          <c:tx>
            <c:strRef>
              <c:f>'Figures 3-8'!$B$20</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CCBD-412A-844B-3C7D5E7FB03D}"/>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3-8'!$C$20:$F$20</c:f>
              <c:numCache>
                <c:formatCode>0%</c:formatCode>
                <c:ptCount val="4"/>
                <c:pt idx="0">
                  <c:v>0.8651383970364499</c:v>
                </c:pt>
                <c:pt idx="1">
                  <c:v>0.84472074325820989</c:v>
                </c:pt>
                <c:pt idx="2">
                  <c:v>0.82360370699740759</c:v>
                </c:pt>
                <c:pt idx="3">
                  <c:v>0.81501136047592304</c:v>
                </c:pt>
              </c:numCache>
            </c:numRef>
          </c:val>
          <c:smooth val="0"/>
          <c:extLst>
            <c:ext xmlns:c16="http://schemas.microsoft.com/office/drawing/2014/chart" uri="{C3380CC4-5D6E-409C-BE32-E72D297353CC}">
              <c16:uniqueId val="{00000002-CCBD-412A-844B-3C7D5E7FB03D}"/>
            </c:ext>
          </c:extLst>
        </c:ser>
        <c:ser>
          <c:idx val="2"/>
          <c:order val="1"/>
          <c:tx>
            <c:strRef>
              <c:f>'Figures 3-8'!$B$19</c:f>
              <c:strCache>
                <c:ptCount val="1"/>
                <c:pt idx="0">
                  <c:v>Some College</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CCBD-412A-844B-3C7D5E7FB03D}"/>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3-8'!$C$19:$F$19</c:f>
              <c:numCache>
                <c:formatCode>0%</c:formatCode>
                <c:ptCount val="4"/>
                <c:pt idx="0">
                  <c:v>0.7604006849183601</c:v>
                </c:pt>
                <c:pt idx="1">
                  <c:v>0.72188737317792084</c:v>
                </c:pt>
                <c:pt idx="2">
                  <c:v>0.70425748979172931</c:v>
                </c:pt>
                <c:pt idx="3">
                  <c:v>0.66838682523882909</c:v>
                </c:pt>
              </c:numCache>
            </c:numRef>
          </c:val>
          <c:smooth val="0"/>
          <c:extLst>
            <c:ext xmlns:c16="http://schemas.microsoft.com/office/drawing/2014/chart" uri="{C3380CC4-5D6E-409C-BE32-E72D297353CC}">
              <c16:uniqueId val="{00000005-CCBD-412A-844B-3C7D5E7FB03D}"/>
            </c:ext>
          </c:extLst>
        </c:ser>
        <c:ser>
          <c:idx val="1"/>
          <c:order val="2"/>
          <c:tx>
            <c:strRef>
              <c:f>'Figures 3-8'!$B$18</c:f>
              <c:strCache>
                <c:ptCount val="1"/>
                <c:pt idx="0">
                  <c:v>HS only</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CCBD-412A-844B-3C7D5E7FB03D}"/>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3-8'!$C$18:$F$18</c:f>
              <c:numCache>
                <c:formatCode>0%</c:formatCode>
                <c:ptCount val="4"/>
                <c:pt idx="0">
                  <c:v>0.6623332148059653</c:v>
                </c:pt>
                <c:pt idx="1">
                  <c:v>0.63608137671777443</c:v>
                </c:pt>
                <c:pt idx="2">
                  <c:v>0.62803240015186146</c:v>
                </c:pt>
                <c:pt idx="3">
                  <c:v>0.5841411408052225</c:v>
                </c:pt>
              </c:numCache>
            </c:numRef>
          </c:val>
          <c:smooth val="0"/>
          <c:extLst>
            <c:ext xmlns:c16="http://schemas.microsoft.com/office/drawing/2014/chart" uri="{C3380CC4-5D6E-409C-BE32-E72D297353CC}">
              <c16:uniqueId val="{00000008-CCBD-412A-844B-3C7D5E7FB03D}"/>
            </c:ext>
          </c:extLst>
        </c:ser>
        <c:ser>
          <c:idx val="0"/>
          <c:order val="3"/>
          <c:tx>
            <c:strRef>
              <c:f>'Figures 3-8'!$B$17</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CCBD-412A-844B-3C7D5E7FB03D}"/>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CCBD-412A-844B-3C7D5E7FB03D}"/>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3-8'!$C$9:$F$9</c:f>
              <c:strCache>
                <c:ptCount val="4"/>
                <c:pt idx="0">
                  <c:v>Q3 2000</c:v>
                </c:pt>
                <c:pt idx="1">
                  <c:v>Q3 2007</c:v>
                </c:pt>
                <c:pt idx="2">
                  <c:v>Q3 2019</c:v>
                </c:pt>
                <c:pt idx="3">
                  <c:v>Q3 2021</c:v>
                </c:pt>
              </c:strCache>
            </c:strRef>
          </c:cat>
          <c:val>
            <c:numRef>
              <c:f>'Figures 3-8'!$C$17:$F$17</c:f>
              <c:numCache>
                <c:formatCode>0%</c:formatCode>
                <c:ptCount val="4"/>
                <c:pt idx="0">
                  <c:v>0.43008389647674028</c:v>
                </c:pt>
                <c:pt idx="1">
                  <c:v>0.3966520875352203</c:v>
                </c:pt>
                <c:pt idx="2">
                  <c:v>0.40568918105968133</c:v>
                </c:pt>
                <c:pt idx="3">
                  <c:v>0.32088399770198545</c:v>
                </c:pt>
              </c:numCache>
            </c:numRef>
          </c:val>
          <c:smooth val="0"/>
          <c:extLst>
            <c:ext xmlns:c16="http://schemas.microsoft.com/office/drawing/2014/chart" uri="{C3380CC4-5D6E-409C-BE32-E72D297353CC}">
              <c16:uniqueId val="{0000000B-CCBD-412A-844B-3C7D5E7FB03D}"/>
            </c:ext>
          </c:extLst>
        </c:ser>
        <c:dLbls>
          <c:showLegendKey val="0"/>
          <c:showVal val="0"/>
          <c:showCatName val="0"/>
          <c:showSerName val="0"/>
          <c:showPercent val="0"/>
          <c:showBubbleSize val="0"/>
        </c:dLbls>
        <c:smooth val="0"/>
        <c:axId val="81599840"/>
        <c:axId val="1"/>
      </c:lineChart>
      <c:catAx>
        <c:axId val="81599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30000000000000004"/>
        </c:scaling>
        <c:delete val="0"/>
        <c:axPos val="l"/>
        <c:numFmt formatCode="0%" sourceLinked="1"/>
        <c:majorTickMark val="none"/>
        <c:minorTickMark val="none"/>
        <c:tickLblPos val="none"/>
        <c:spPr>
          <a:ln>
            <a:solidFill>
              <a:schemeClr val="tx1">
                <a:alpha val="0"/>
              </a:schemeClr>
            </a:solidFill>
          </a:ln>
        </c:spPr>
        <c:crossAx val="81599840"/>
        <c:crosses val="autoZero"/>
        <c:crossBetween val="between"/>
        <c:majorUnit val="0.1"/>
      </c:valAx>
    </c:plotArea>
    <c:legend>
      <c:legendPos val="r"/>
      <c:layout>
        <c:manualLayout>
          <c:xMode val="edge"/>
          <c:yMode val="edge"/>
          <c:x val="0.76184816472788308"/>
          <c:y val="0.32733859105398938"/>
          <c:w val="0.21537837390662595"/>
          <c:h val="0.34836013553450679"/>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5. Employment Rate: Hispanic Natives</a:t>
            </a:r>
          </a:p>
        </c:rich>
      </c:tx>
      <c:overlay val="1"/>
    </c:title>
    <c:autoTitleDeleted val="0"/>
    <c:plotArea>
      <c:layout>
        <c:manualLayout>
          <c:layoutTarget val="inner"/>
          <c:xMode val="edge"/>
          <c:yMode val="edge"/>
          <c:x val="5.4274302668688157E-2"/>
          <c:y val="0.1693483617742903"/>
          <c:w val="0.70847144106986626"/>
          <c:h val="0.71618033816338234"/>
        </c:manualLayout>
      </c:layout>
      <c:lineChart>
        <c:grouping val="standard"/>
        <c:varyColors val="0"/>
        <c:ser>
          <c:idx val="3"/>
          <c:order val="0"/>
          <c:tx>
            <c:strRef>
              <c:f>'Figures 3-8'!$B$28</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553-4E0F-B4CE-D808C817B3DF}"/>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3-8'!$C$28:$F$28</c:f>
              <c:numCache>
                <c:formatCode>0%</c:formatCode>
                <c:ptCount val="4"/>
                <c:pt idx="0">
                  <c:v>0.87541492793085973</c:v>
                </c:pt>
                <c:pt idx="1">
                  <c:v>0.8503382786714474</c:v>
                </c:pt>
                <c:pt idx="2">
                  <c:v>0.82956827093047236</c:v>
                </c:pt>
                <c:pt idx="3">
                  <c:v>0.83623598038366798</c:v>
                </c:pt>
              </c:numCache>
            </c:numRef>
          </c:val>
          <c:smooth val="0"/>
          <c:extLst>
            <c:ext xmlns:c16="http://schemas.microsoft.com/office/drawing/2014/chart" uri="{C3380CC4-5D6E-409C-BE32-E72D297353CC}">
              <c16:uniqueId val="{00000002-E553-4E0F-B4CE-D808C817B3DF}"/>
            </c:ext>
          </c:extLst>
        </c:ser>
        <c:ser>
          <c:idx val="2"/>
          <c:order val="1"/>
          <c:tx>
            <c:strRef>
              <c:f>'Figures 3-8'!$B$27</c:f>
              <c:strCache>
                <c:ptCount val="1"/>
                <c:pt idx="0">
                  <c:v>Some College</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E553-4E0F-B4CE-D808C817B3DF}"/>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3-8'!$C$27:$F$27</c:f>
              <c:numCache>
                <c:formatCode>0%</c:formatCode>
                <c:ptCount val="4"/>
                <c:pt idx="0">
                  <c:v>0.77693711127633325</c:v>
                </c:pt>
                <c:pt idx="1">
                  <c:v>0.75119927306573797</c:v>
                </c:pt>
                <c:pt idx="2">
                  <c:v>0.73862126525944727</c:v>
                </c:pt>
                <c:pt idx="3">
                  <c:v>0.72105032310452999</c:v>
                </c:pt>
              </c:numCache>
            </c:numRef>
          </c:val>
          <c:smooth val="0"/>
          <c:extLst>
            <c:ext xmlns:c16="http://schemas.microsoft.com/office/drawing/2014/chart" uri="{C3380CC4-5D6E-409C-BE32-E72D297353CC}">
              <c16:uniqueId val="{00000005-E553-4E0F-B4CE-D808C817B3DF}"/>
            </c:ext>
          </c:extLst>
        </c:ser>
        <c:ser>
          <c:idx val="1"/>
          <c:order val="2"/>
          <c:tx>
            <c:strRef>
              <c:f>'Figures 3-8'!$B$26</c:f>
              <c:strCache>
                <c:ptCount val="1"/>
                <c:pt idx="0">
                  <c:v>HS only</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553-4E0F-B4CE-D808C817B3DF}"/>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3-8'!$C$26:$F$26</c:f>
              <c:numCache>
                <c:formatCode>0%</c:formatCode>
                <c:ptCount val="4"/>
                <c:pt idx="0">
                  <c:v>0.73747405605675842</c:v>
                </c:pt>
                <c:pt idx="1">
                  <c:v>0.70358891735124651</c:v>
                </c:pt>
                <c:pt idx="2">
                  <c:v>0.68973193144726297</c:v>
                </c:pt>
                <c:pt idx="3">
                  <c:v>0.65430215479653253</c:v>
                </c:pt>
              </c:numCache>
            </c:numRef>
          </c:val>
          <c:smooth val="0"/>
          <c:extLst>
            <c:ext xmlns:c16="http://schemas.microsoft.com/office/drawing/2014/chart" uri="{C3380CC4-5D6E-409C-BE32-E72D297353CC}">
              <c16:uniqueId val="{00000008-E553-4E0F-B4CE-D808C817B3DF}"/>
            </c:ext>
          </c:extLst>
        </c:ser>
        <c:ser>
          <c:idx val="0"/>
          <c:order val="3"/>
          <c:tx>
            <c:strRef>
              <c:f>'Figures 3-8'!$B$25</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E553-4E0F-B4CE-D808C817B3DF}"/>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E553-4E0F-B4CE-D808C817B3DF}"/>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3-8'!$C$25:$F$25</c:f>
              <c:numCache>
                <c:formatCode>0%</c:formatCode>
                <c:ptCount val="4"/>
                <c:pt idx="0">
                  <c:v>0.53963423958542756</c:v>
                </c:pt>
                <c:pt idx="1">
                  <c:v>0.49374442825956727</c:v>
                </c:pt>
                <c:pt idx="2">
                  <c:v>0.51439582861029254</c:v>
                </c:pt>
                <c:pt idx="3">
                  <c:v>0.48391283554493802</c:v>
                </c:pt>
              </c:numCache>
            </c:numRef>
          </c:val>
          <c:smooth val="0"/>
          <c:extLst>
            <c:ext xmlns:c16="http://schemas.microsoft.com/office/drawing/2014/chart" uri="{C3380CC4-5D6E-409C-BE32-E72D297353CC}">
              <c16:uniqueId val="{0000000B-E553-4E0F-B4CE-D808C817B3DF}"/>
            </c:ext>
          </c:extLst>
        </c:ser>
        <c:dLbls>
          <c:showLegendKey val="0"/>
          <c:showVal val="0"/>
          <c:showCatName val="0"/>
          <c:showSerName val="0"/>
          <c:showPercent val="0"/>
          <c:showBubbleSize val="0"/>
        </c:dLbls>
        <c:smooth val="0"/>
        <c:axId val="81592768"/>
        <c:axId val="1"/>
      </c:lineChart>
      <c:catAx>
        <c:axId val="815927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81592768"/>
        <c:crosses val="autoZero"/>
        <c:crossBetween val="between"/>
        <c:majorUnit val="0.1"/>
      </c:valAx>
    </c:plotArea>
    <c:legend>
      <c:legendPos val="r"/>
      <c:layout>
        <c:manualLayout>
          <c:xMode val="edge"/>
          <c:yMode val="edge"/>
          <c:x val="0.76241787378434323"/>
          <c:y val="0.32722314976981531"/>
          <c:w val="0.2179557201403024"/>
          <c:h val="0.35727408757323736"/>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7. Labor Force Participation Rate: All Natives</a:t>
            </a:r>
          </a:p>
        </c:rich>
      </c:tx>
      <c:overlay val="1"/>
    </c:title>
    <c:autoTitleDeleted val="0"/>
    <c:plotArea>
      <c:layout>
        <c:manualLayout>
          <c:layoutTarget val="inner"/>
          <c:xMode val="edge"/>
          <c:yMode val="edge"/>
          <c:x val="4.084619970806521E-2"/>
          <c:y val="0.10893146113791996"/>
          <c:w val="0.66172033747422709"/>
          <c:h val="0.7583403453971882"/>
        </c:manualLayout>
      </c:layout>
      <c:lineChart>
        <c:grouping val="standard"/>
        <c:varyColors val="0"/>
        <c:ser>
          <c:idx val="3"/>
          <c:order val="0"/>
          <c:tx>
            <c:strRef>
              <c:f>'Figures 3-8'!$H$13</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2F8-42A0-9C9A-CF8D3E683FE9}"/>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3-8'!$I$16:$L$16</c:f>
              <c:strCache>
                <c:ptCount val="4"/>
                <c:pt idx="0">
                  <c:v>Q3 2000</c:v>
                </c:pt>
                <c:pt idx="1">
                  <c:v>Q3 2007</c:v>
                </c:pt>
                <c:pt idx="2">
                  <c:v>Q3 2019</c:v>
                </c:pt>
                <c:pt idx="3">
                  <c:v>Q3 2021</c:v>
                </c:pt>
              </c:strCache>
            </c:strRef>
          </c:cat>
          <c:val>
            <c:numRef>
              <c:f>'Figures 3-8'!$I$13:$L$13</c:f>
              <c:numCache>
                <c:formatCode>0%</c:formatCode>
                <c:ptCount val="4"/>
                <c:pt idx="0">
                  <c:v>0.8697585210330232</c:v>
                </c:pt>
                <c:pt idx="1">
                  <c:v>0.85552959413494856</c:v>
                </c:pt>
                <c:pt idx="2">
                  <c:v>0.85981617631580887</c:v>
                </c:pt>
                <c:pt idx="3">
                  <c:v>0.85462298558258287</c:v>
                </c:pt>
              </c:numCache>
            </c:numRef>
          </c:val>
          <c:smooth val="0"/>
          <c:extLst>
            <c:ext xmlns:c16="http://schemas.microsoft.com/office/drawing/2014/chart" uri="{C3380CC4-5D6E-409C-BE32-E72D297353CC}">
              <c16:uniqueId val="{00000002-62F8-42A0-9C9A-CF8D3E683FE9}"/>
            </c:ext>
          </c:extLst>
        </c:ser>
        <c:ser>
          <c:idx val="2"/>
          <c:order val="1"/>
          <c:tx>
            <c:strRef>
              <c:f>'Figures 3-8'!$H$12</c:f>
              <c:strCache>
                <c:ptCount val="1"/>
                <c:pt idx="0">
                  <c:v>Some College</c:v>
                </c:pt>
              </c:strCache>
            </c:strRef>
          </c:tx>
          <c:marker>
            <c:symbol val="none"/>
          </c:marker>
          <c:dLbls>
            <c:dLbl>
              <c:idx val="0"/>
              <c:layout>
                <c:manualLayout>
                  <c:x val="-4.9173548428397669E-2"/>
                  <c:y val="-3.8400567227674737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F8-42A0-9C9A-CF8D3E683FE9}"/>
                </c:ext>
              </c:extLst>
            </c:dLbl>
            <c:dLbl>
              <c:idx val="1"/>
              <c:layout>
                <c:manualLayout>
                  <c:x val="-4.9173548428397718E-2"/>
                  <c:y val="-4.7879240213456728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3-8'!$I$16:$L$16</c:f>
              <c:strCache>
                <c:ptCount val="4"/>
                <c:pt idx="0">
                  <c:v>Q3 2000</c:v>
                </c:pt>
                <c:pt idx="1">
                  <c:v>Q3 2007</c:v>
                </c:pt>
                <c:pt idx="2">
                  <c:v>Q3 2019</c:v>
                </c:pt>
                <c:pt idx="3">
                  <c:v>Q3 2021</c:v>
                </c:pt>
              </c:strCache>
            </c:strRef>
          </c:cat>
          <c:val>
            <c:numRef>
              <c:f>'Figures 3-8'!$I$12:$L$12</c:f>
              <c:numCache>
                <c:formatCode>0%</c:formatCode>
                <c:ptCount val="4"/>
                <c:pt idx="0">
                  <c:v>0.81856093454967771</c:v>
                </c:pt>
                <c:pt idx="1">
                  <c:v>0.79127360367561761</c:v>
                </c:pt>
                <c:pt idx="2">
                  <c:v>0.7604917396307328</c:v>
                </c:pt>
                <c:pt idx="3">
                  <c:v>0.74891159306629163</c:v>
                </c:pt>
              </c:numCache>
            </c:numRef>
          </c:val>
          <c:smooth val="0"/>
          <c:extLst>
            <c:ext xmlns:c16="http://schemas.microsoft.com/office/drawing/2014/chart" uri="{C3380CC4-5D6E-409C-BE32-E72D297353CC}">
              <c16:uniqueId val="{00000005-62F8-42A0-9C9A-CF8D3E683FE9}"/>
            </c:ext>
          </c:extLst>
        </c:ser>
        <c:ser>
          <c:idx val="1"/>
          <c:order val="2"/>
          <c:tx>
            <c:strRef>
              <c:f>'Figures 3-8'!$H$11</c:f>
              <c:strCache>
                <c:ptCount val="1"/>
                <c:pt idx="0">
                  <c:v>HS only</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62F8-42A0-9C9A-CF8D3E683FE9}"/>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3-8'!$I$16:$L$16</c:f>
              <c:strCache>
                <c:ptCount val="4"/>
                <c:pt idx="0">
                  <c:v>Q3 2000</c:v>
                </c:pt>
                <c:pt idx="1">
                  <c:v>Q3 2007</c:v>
                </c:pt>
                <c:pt idx="2">
                  <c:v>Q3 2019</c:v>
                </c:pt>
                <c:pt idx="3">
                  <c:v>Q3 2021</c:v>
                </c:pt>
              </c:strCache>
            </c:strRef>
          </c:cat>
          <c:val>
            <c:numRef>
              <c:f>'Figures 3-8'!$I$11:$L$11</c:f>
              <c:numCache>
                <c:formatCode>0%</c:formatCode>
                <c:ptCount val="4"/>
                <c:pt idx="0">
                  <c:v>0.77264095494387175</c:v>
                </c:pt>
                <c:pt idx="1">
                  <c:v>0.75233931857174619</c:v>
                </c:pt>
                <c:pt idx="2">
                  <c:v>0.71852329147567273</c:v>
                </c:pt>
                <c:pt idx="3">
                  <c:v>0.70222956996537544</c:v>
                </c:pt>
              </c:numCache>
            </c:numRef>
          </c:val>
          <c:smooth val="0"/>
          <c:extLst>
            <c:ext xmlns:c16="http://schemas.microsoft.com/office/drawing/2014/chart" uri="{C3380CC4-5D6E-409C-BE32-E72D297353CC}">
              <c16:uniqueId val="{00000008-62F8-42A0-9C9A-CF8D3E683FE9}"/>
            </c:ext>
          </c:extLst>
        </c:ser>
        <c:ser>
          <c:idx val="0"/>
          <c:order val="3"/>
          <c:tx>
            <c:strRef>
              <c:f>'Figures 3-8'!$H$10</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9-62F8-42A0-9C9A-CF8D3E683FE9}"/>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A-62F8-42A0-9C9A-CF8D3E683FE9}"/>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3-8'!$I$16:$L$16</c:f>
              <c:strCache>
                <c:ptCount val="4"/>
                <c:pt idx="0">
                  <c:v>Q3 2000</c:v>
                </c:pt>
                <c:pt idx="1">
                  <c:v>Q3 2007</c:v>
                </c:pt>
                <c:pt idx="2">
                  <c:v>Q3 2019</c:v>
                </c:pt>
                <c:pt idx="3">
                  <c:v>Q3 2021</c:v>
                </c:pt>
              </c:strCache>
            </c:strRef>
          </c:cat>
          <c:val>
            <c:numRef>
              <c:f>'Figures 3-8'!$I$10:$L$10</c:f>
              <c:numCache>
                <c:formatCode>0%</c:formatCode>
                <c:ptCount val="4"/>
                <c:pt idx="0">
                  <c:v>0.60277733198273609</c:v>
                </c:pt>
                <c:pt idx="1">
                  <c:v>0.55186729115031075</c:v>
                </c:pt>
                <c:pt idx="2">
                  <c:v>0.5311148130213238</c:v>
                </c:pt>
                <c:pt idx="3">
                  <c:v>0.50580138632395943</c:v>
                </c:pt>
              </c:numCache>
            </c:numRef>
          </c:val>
          <c:smooth val="0"/>
          <c:extLst>
            <c:ext xmlns:c16="http://schemas.microsoft.com/office/drawing/2014/chart" uri="{C3380CC4-5D6E-409C-BE32-E72D297353CC}">
              <c16:uniqueId val="{0000000B-62F8-42A0-9C9A-CF8D3E683FE9}"/>
            </c:ext>
          </c:extLst>
        </c:ser>
        <c:dLbls>
          <c:showLegendKey val="0"/>
          <c:showVal val="0"/>
          <c:showCatName val="0"/>
          <c:showSerName val="0"/>
          <c:showPercent val="0"/>
          <c:showBubbleSize val="0"/>
        </c:dLbls>
        <c:smooth val="0"/>
        <c:axId val="80626304"/>
        <c:axId val="1"/>
      </c:lineChart>
      <c:catAx>
        <c:axId val="80626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0"/>
        <c:axPos val="l"/>
        <c:numFmt formatCode="0%" sourceLinked="1"/>
        <c:majorTickMark val="none"/>
        <c:minorTickMark val="none"/>
        <c:tickLblPos val="none"/>
        <c:spPr>
          <a:solidFill>
            <a:schemeClr val="tx1">
              <a:alpha val="0"/>
            </a:schemeClr>
          </a:solidFill>
          <a:ln>
            <a:solidFill>
              <a:schemeClr val="tx1">
                <a:alpha val="0"/>
              </a:schemeClr>
            </a:solidFill>
          </a:ln>
        </c:spPr>
        <c:crossAx val="80626304"/>
        <c:crosses val="autoZero"/>
        <c:crossBetween val="between"/>
      </c:valAx>
    </c:plotArea>
    <c:legend>
      <c:legendPos val="r"/>
      <c:layout>
        <c:manualLayout>
          <c:xMode val="edge"/>
          <c:yMode val="edge"/>
          <c:x val="0.7398606114183508"/>
          <c:y val="0.31596584884872531"/>
          <c:w val="0.23035957319956413"/>
          <c:h val="0.3665206758454163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8. Labor Force Participation Rate: Black Natives</a:t>
            </a:r>
          </a:p>
        </c:rich>
      </c:tx>
      <c:overlay val="0"/>
    </c:title>
    <c:autoTitleDeleted val="0"/>
    <c:plotArea>
      <c:layout>
        <c:manualLayout>
          <c:layoutTarget val="inner"/>
          <c:xMode val="edge"/>
          <c:yMode val="edge"/>
          <c:x val="6.538797310258003E-2"/>
          <c:y val="0.15981106480166918"/>
          <c:w val="0.72686053497041481"/>
          <c:h val="0.73967299254635055"/>
        </c:manualLayout>
      </c:layout>
      <c:lineChart>
        <c:grouping val="standard"/>
        <c:varyColors val="0"/>
        <c:ser>
          <c:idx val="3"/>
          <c:order val="0"/>
          <c:tx>
            <c:strRef>
              <c:f>'Figures 3-8'!$H$20</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E31A-46EB-A127-9C096CDC0238}"/>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3-8'!$I$20:$L$20</c:f>
              <c:numCache>
                <c:formatCode>0%</c:formatCode>
                <c:ptCount val="4"/>
                <c:pt idx="0">
                  <c:v>0.88849048687579635</c:v>
                </c:pt>
                <c:pt idx="1">
                  <c:v>0.87790239219267152</c:v>
                </c:pt>
                <c:pt idx="2">
                  <c:v>0.85200847302633931</c:v>
                </c:pt>
                <c:pt idx="3">
                  <c:v>0.84735902283461151</c:v>
                </c:pt>
              </c:numCache>
            </c:numRef>
          </c:val>
          <c:smooth val="0"/>
          <c:extLst>
            <c:ext xmlns:c16="http://schemas.microsoft.com/office/drawing/2014/chart" uri="{C3380CC4-5D6E-409C-BE32-E72D297353CC}">
              <c16:uniqueId val="{00000002-E31A-46EB-A127-9C096CDC0238}"/>
            </c:ext>
          </c:extLst>
        </c:ser>
        <c:ser>
          <c:idx val="2"/>
          <c:order val="1"/>
          <c:tx>
            <c:strRef>
              <c:f>'Figures 3-8'!$H$19</c:f>
              <c:strCache>
                <c:ptCount val="1"/>
                <c:pt idx="0">
                  <c:v>Some College</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3-E31A-46EB-A127-9C096CDC0238}"/>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3-8'!$I$19:$L$19</c:f>
              <c:numCache>
                <c:formatCode>0%</c:formatCode>
                <c:ptCount val="4"/>
                <c:pt idx="0">
                  <c:v>0.7980710119290374</c:v>
                </c:pt>
                <c:pt idx="1">
                  <c:v>0.77261572574617565</c:v>
                </c:pt>
                <c:pt idx="2">
                  <c:v>0.74172832181613202</c:v>
                </c:pt>
                <c:pt idx="3">
                  <c:v>0.73403706665561019</c:v>
                </c:pt>
              </c:numCache>
            </c:numRef>
          </c:val>
          <c:smooth val="0"/>
          <c:extLst>
            <c:ext xmlns:c16="http://schemas.microsoft.com/office/drawing/2014/chart" uri="{C3380CC4-5D6E-409C-BE32-E72D297353CC}">
              <c16:uniqueId val="{00000005-E31A-46EB-A127-9C096CDC0238}"/>
            </c:ext>
          </c:extLst>
        </c:ser>
        <c:ser>
          <c:idx val="1"/>
          <c:order val="2"/>
          <c:tx>
            <c:strRef>
              <c:f>'Figures 3-8'!$H$18</c:f>
              <c:strCache>
                <c:ptCount val="1"/>
                <c:pt idx="0">
                  <c:v>HS only</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6-E31A-46EB-A127-9C096CDC0238}"/>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7-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3-8'!$I$18:$L$18</c:f>
              <c:numCache>
                <c:formatCode>0%</c:formatCode>
                <c:ptCount val="4"/>
                <c:pt idx="0">
                  <c:v>0.73290663480833584</c:v>
                </c:pt>
                <c:pt idx="1">
                  <c:v>0.70553332651668799</c:v>
                </c:pt>
                <c:pt idx="2">
                  <c:v>0.68407685177995048</c:v>
                </c:pt>
                <c:pt idx="3">
                  <c:v>0.66324200540200173</c:v>
                </c:pt>
              </c:numCache>
            </c:numRef>
          </c:val>
          <c:smooth val="0"/>
          <c:extLst>
            <c:ext xmlns:c16="http://schemas.microsoft.com/office/drawing/2014/chart" uri="{C3380CC4-5D6E-409C-BE32-E72D297353CC}">
              <c16:uniqueId val="{00000008-E31A-46EB-A127-9C096CDC0238}"/>
            </c:ext>
          </c:extLst>
        </c:ser>
        <c:ser>
          <c:idx val="0"/>
          <c:order val="3"/>
          <c:tx>
            <c:strRef>
              <c:f>'Figures 3-8'!$H$17</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9-E31A-46EB-A127-9C096CDC0238}"/>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E31A-46EB-A127-9C096CDC0238}"/>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3-8'!$I$17:$L$17</c:f>
              <c:numCache>
                <c:formatCode>0%</c:formatCode>
                <c:ptCount val="4"/>
                <c:pt idx="0">
                  <c:v>0.51476786173612588</c:v>
                </c:pt>
                <c:pt idx="1">
                  <c:v>0.48029966535983254</c:v>
                </c:pt>
                <c:pt idx="2">
                  <c:v>0.45746215484636976</c:v>
                </c:pt>
                <c:pt idx="3">
                  <c:v>0.40732073407626435</c:v>
                </c:pt>
              </c:numCache>
            </c:numRef>
          </c:val>
          <c:smooth val="0"/>
          <c:extLst>
            <c:ext xmlns:c16="http://schemas.microsoft.com/office/drawing/2014/chart" uri="{C3380CC4-5D6E-409C-BE32-E72D297353CC}">
              <c16:uniqueId val="{0000000B-E31A-46EB-A127-9C096CDC0238}"/>
            </c:ext>
          </c:extLst>
        </c:ser>
        <c:dLbls>
          <c:showLegendKey val="0"/>
          <c:showVal val="0"/>
          <c:showCatName val="0"/>
          <c:showSerName val="0"/>
          <c:showPercent val="0"/>
          <c:showBubbleSize val="0"/>
        </c:dLbls>
        <c:smooth val="0"/>
        <c:axId val="80627136"/>
        <c:axId val="1"/>
      </c:lineChart>
      <c:catAx>
        <c:axId val="806271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80627136"/>
        <c:crosses val="autoZero"/>
        <c:crossBetween val="between"/>
      </c:valAx>
    </c:plotArea>
    <c:legend>
      <c:legendPos val="r"/>
      <c:layout>
        <c:manualLayout>
          <c:xMode val="edge"/>
          <c:yMode val="edge"/>
          <c:x val="0.74439913395431656"/>
          <c:y val="0.38394037080438226"/>
          <c:w val="0.22953073265627777"/>
          <c:h val="0.3452486203589795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9. Labor Force Participation Rate: Hispanic Natives</a:t>
            </a:r>
          </a:p>
        </c:rich>
      </c:tx>
      <c:overlay val="0"/>
    </c:title>
    <c:autoTitleDeleted val="0"/>
    <c:plotArea>
      <c:layout>
        <c:manualLayout>
          <c:layoutTarget val="inner"/>
          <c:xMode val="edge"/>
          <c:yMode val="edge"/>
          <c:x val="3.1814997043135708E-2"/>
          <c:y val="0.17903990201461198"/>
          <c:w val="0.75431567800228871"/>
          <c:h val="0.70080158936363457"/>
        </c:manualLayout>
      </c:layout>
      <c:lineChart>
        <c:grouping val="standard"/>
        <c:varyColors val="0"/>
        <c:ser>
          <c:idx val="3"/>
          <c:order val="0"/>
          <c:tx>
            <c:strRef>
              <c:f>'Figures 3-8'!$H$28</c:f>
              <c:strCache>
                <c:ptCount val="1"/>
                <c:pt idx="0">
                  <c:v>College +</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6A75-462B-BA4C-CE9FD9602B06}"/>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3-8'!$I$28:$L$28</c:f>
              <c:numCache>
                <c:formatCode>0%</c:formatCode>
                <c:ptCount val="4"/>
                <c:pt idx="0">
                  <c:v>0.89382129160092771</c:v>
                </c:pt>
                <c:pt idx="1">
                  <c:v>0.87342840225007401</c:v>
                </c:pt>
                <c:pt idx="2">
                  <c:v>0.8572471540373936</c:v>
                </c:pt>
                <c:pt idx="3">
                  <c:v>0.868497906160834</c:v>
                </c:pt>
              </c:numCache>
            </c:numRef>
          </c:val>
          <c:smooth val="0"/>
          <c:extLst>
            <c:ext xmlns:c16="http://schemas.microsoft.com/office/drawing/2014/chart" uri="{C3380CC4-5D6E-409C-BE32-E72D297353CC}">
              <c16:uniqueId val="{00000002-6A75-462B-BA4C-CE9FD9602B06}"/>
            </c:ext>
          </c:extLst>
        </c:ser>
        <c:ser>
          <c:idx val="2"/>
          <c:order val="1"/>
          <c:tx>
            <c:strRef>
              <c:f>'Figures 3-8'!$H$27</c:f>
              <c:strCache>
                <c:ptCount val="1"/>
                <c:pt idx="0">
                  <c:v>Some College</c:v>
                </c:pt>
              </c:strCache>
            </c:strRef>
          </c:tx>
          <c:marker>
            <c:symbol val="none"/>
          </c:marker>
          <c:dLbls>
            <c:dLbl>
              <c:idx val="0"/>
              <c:layout>
                <c:manualLayout>
                  <c:x val="2.9304029304029304E-3"/>
                  <c:y val="-3.4429631314136275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75-462B-BA4C-CE9FD9602B06}"/>
                </c:ext>
              </c:extLst>
            </c:dLbl>
            <c:dLbl>
              <c:idx val="1"/>
              <c:layout>
                <c:manualLayout>
                  <c:x val="0"/>
                  <c:y val="-2.8881245439987872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75-462B-BA4C-CE9FD9602B06}"/>
                </c:ext>
              </c:extLst>
            </c:dLbl>
            <c:dLbl>
              <c:idx val="2"/>
              <c:layout>
                <c:manualLayout>
                  <c:x val="0"/>
                  <c:y val="-3.4813849018602017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75-462B-BA4C-CE9FD9602B06}"/>
                </c:ext>
              </c:extLst>
            </c:dLbl>
            <c:dLbl>
              <c:idx val="3"/>
              <c:layout>
                <c:manualLayout>
                  <c:x val="-1.3043479153952793E-2"/>
                  <c:y val="-1.5280137866146841E-2"/>
                </c:manualLayout>
              </c:layout>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3-8'!$I$27:$L$27</c:f>
              <c:numCache>
                <c:formatCode>0%</c:formatCode>
                <c:ptCount val="4"/>
                <c:pt idx="0">
                  <c:v>0.80870495861722103</c:v>
                </c:pt>
                <c:pt idx="1">
                  <c:v>0.79038307245546691</c:v>
                </c:pt>
                <c:pt idx="2">
                  <c:v>0.77545431067569681</c:v>
                </c:pt>
                <c:pt idx="3">
                  <c:v>0.76532194132403952</c:v>
                </c:pt>
              </c:numCache>
            </c:numRef>
          </c:val>
          <c:smooth val="0"/>
          <c:extLst>
            <c:ext xmlns:c16="http://schemas.microsoft.com/office/drawing/2014/chart" uri="{C3380CC4-5D6E-409C-BE32-E72D297353CC}">
              <c16:uniqueId val="{00000007-6A75-462B-BA4C-CE9FD9602B06}"/>
            </c:ext>
          </c:extLst>
        </c:ser>
        <c:ser>
          <c:idx val="1"/>
          <c:order val="2"/>
          <c:tx>
            <c:strRef>
              <c:f>'Figures 3-8'!$H$26</c:f>
              <c:strCache>
                <c:ptCount val="1"/>
                <c:pt idx="0">
                  <c:v>HS only</c:v>
                </c:pt>
              </c:strCache>
            </c:strRef>
          </c:tx>
          <c:marker>
            <c:symbol val="none"/>
          </c:marker>
          <c:dLbls>
            <c:dLbl>
              <c:idx val="0"/>
              <c:layout>
                <c:manualLayout>
                  <c:x val="-8.6386893945949068E-3"/>
                  <c:y val="5.4602651202895668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75-462B-BA4C-CE9FD9602B06}"/>
                </c:ext>
              </c:extLst>
            </c:dLbl>
            <c:dLbl>
              <c:idx val="1"/>
              <c:layout>
                <c:manualLayout>
                  <c:x val="-5.4030169305759853E-3"/>
                  <c:y val="6.0151416091039162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75-462B-BA4C-CE9FD9602B06}"/>
                </c:ext>
              </c:extLst>
            </c:dLbl>
            <c:dLbl>
              <c:idx val="2"/>
              <c:layout>
                <c:manualLayout>
                  <c:x val="0"/>
                  <c:y val="2.8880866425992781E-2"/>
                </c:manualLayout>
              </c:layout>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3-8'!$I$26:$L$26</c:f>
              <c:numCache>
                <c:formatCode>0%</c:formatCode>
                <c:ptCount val="4"/>
                <c:pt idx="0">
                  <c:v>0.79058911335644744</c:v>
                </c:pt>
                <c:pt idx="1">
                  <c:v>0.75938500025151778</c:v>
                </c:pt>
                <c:pt idx="2">
                  <c:v>0.72989139348522625</c:v>
                </c:pt>
                <c:pt idx="3">
                  <c:v>0.71919234924081721</c:v>
                </c:pt>
              </c:numCache>
            </c:numRef>
          </c:val>
          <c:smooth val="0"/>
          <c:extLst>
            <c:ext xmlns:c16="http://schemas.microsoft.com/office/drawing/2014/chart" uri="{C3380CC4-5D6E-409C-BE32-E72D297353CC}">
              <c16:uniqueId val="{0000000B-6A75-462B-BA4C-CE9FD9602B06}"/>
            </c:ext>
          </c:extLst>
        </c:ser>
        <c:ser>
          <c:idx val="0"/>
          <c:order val="3"/>
          <c:tx>
            <c:strRef>
              <c:f>'Figures 3-8'!$H$25</c:f>
              <c:strCache>
                <c:ptCount val="1"/>
                <c:pt idx="0">
                  <c:v>&lt; HS</c:v>
                </c:pt>
              </c:strCache>
            </c:strRef>
          </c:tx>
          <c:marker>
            <c:symbol val="none"/>
          </c:marker>
          <c:dLbls>
            <c:dLbl>
              <c:idx val="0"/>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C-6A75-462B-BA4C-CE9FD9602B06}"/>
                </c:ext>
              </c:extLst>
            </c:dLbl>
            <c:dLbl>
              <c:idx val="1"/>
              <c:numFmt formatCode="0%" sourceLinked="0"/>
              <c:spPr/>
              <c:txPr>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D-6A75-462B-BA4C-CE9FD9602B06}"/>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3-8'!$I$32:$L$32</c:f>
              <c:strCache>
                <c:ptCount val="4"/>
                <c:pt idx="0">
                  <c:v>Q3 2000</c:v>
                </c:pt>
                <c:pt idx="1">
                  <c:v>Q3 2007</c:v>
                </c:pt>
                <c:pt idx="2">
                  <c:v>Q3 2019</c:v>
                </c:pt>
                <c:pt idx="3">
                  <c:v>Q3 2021</c:v>
                </c:pt>
              </c:strCache>
            </c:strRef>
          </c:cat>
          <c:val>
            <c:numRef>
              <c:f>'Figures 3-8'!$I$25:$L$25</c:f>
              <c:numCache>
                <c:formatCode>0%</c:formatCode>
                <c:ptCount val="4"/>
                <c:pt idx="0">
                  <c:v>0.60384681728413081</c:v>
                </c:pt>
                <c:pt idx="1">
                  <c:v>0.56415964968626742</c:v>
                </c:pt>
                <c:pt idx="2">
                  <c:v>0.55320215099910242</c:v>
                </c:pt>
                <c:pt idx="3">
                  <c:v>0.55563244114019494</c:v>
                </c:pt>
              </c:numCache>
            </c:numRef>
          </c:val>
          <c:smooth val="0"/>
          <c:extLst>
            <c:ext xmlns:c16="http://schemas.microsoft.com/office/drawing/2014/chart" uri="{C3380CC4-5D6E-409C-BE32-E72D297353CC}">
              <c16:uniqueId val="{0000000E-6A75-462B-BA4C-CE9FD9602B06}"/>
            </c:ext>
          </c:extLst>
        </c:ser>
        <c:dLbls>
          <c:showLegendKey val="0"/>
          <c:showVal val="0"/>
          <c:showCatName val="0"/>
          <c:showSerName val="0"/>
          <c:showPercent val="0"/>
          <c:showBubbleSize val="0"/>
        </c:dLbls>
        <c:smooth val="0"/>
        <c:axId val="74080048"/>
        <c:axId val="1"/>
      </c:lineChart>
      <c:catAx>
        <c:axId val="74080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4"/>
        </c:scaling>
        <c:delete val="0"/>
        <c:axPos val="l"/>
        <c:numFmt formatCode="0%" sourceLinked="1"/>
        <c:majorTickMark val="none"/>
        <c:minorTickMark val="none"/>
        <c:tickLblPos val="none"/>
        <c:spPr>
          <a:ln>
            <a:solidFill>
              <a:schemeClr val="tx1">
                <a:alpha val="0"/>
              </a:schemeClr>
            </a:solidFill>
          </a:ln>
        </c:spPr>
        <c:crossAx val="74080048"/>
        <c:crosses val="autoZero"/>
        <c:crossBetween val="between"/>
      </c:valAx>
    </c:plotArea>
    <c:legend>
      <c:legendPos val="r"/>
      <c:layout>
        <c:manualLayout>
          <c:xMode val="edge"/>
          <c:yMode val="edge"/>
          <c:x val="0.7531997697415761"/>
          <c:y val="0.33119074401414111"/>
          <c:w val="0.22595999259883637"/>
          <c:h val="0.36027076972521294"/>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Figure 6. Employment Rate: White Natives</a:t>
            </a:r>
          </a:p>
        </c:rich>
      </c:tx>
      <c:overlay val="1"/>
    </c:title>
    <c:autoTitleDeleted val="0"/>
    <c:plotArea>
      <c:layout>
        <c:manualLayout>
          <c:layoutTarget val="inner"/>
          <c:xMode val="edge"/>
          <c:yMode val="edge"/>
          <c:x val="5.7051111504811979E-2"/>
          <c:y val="2.7993219675366495E-2"/>
          <c:w val="0.68926245824792154"/>
          <c:h val="0.83415510877523258"/>
        </c:manualLayout>
      </c:layout>
      <c:lineChart>
        <c:grouping val="standard"/>
        <c:varyColors val="0"/>
        <c:ser>
          <c:idx val="3"/>
          <c:order val="0"/>
          <c:tx>
            <c:strRef>
              <c:f>'Figures 3-8'!$B$36</c:f>
              <c:strCache>
                <c:ptCount val="1"/>
                <c:pt idx="0">
                  <c:v>College +</c:v>
                </c:pt>
              </c:strCache>
            </c:strRef>
          </c:tx>
          <c:marker>
            <c:symbol val="none"/>
          </c:marker>
          <c:dLbls>
            <c:dLbl>
              <c:idx val="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42F2-4B05-994A-4B239AB7048B}"/>
                </c:ext>
              </c:extLst>
            </c:dLbl>
            <c:dLbl>
              <c:idx val="1"/>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42F2-4B05-994A-4B239AB7048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3-8'!$C$36:$F$36</c:f>
              <c:numCache>
                <c:formatCode>0%</c:formatCode>
                <c:ptCount val="4"/>
                <c:pt idx="0">
                  <c:v>0.84999353984336434</c:v>
                </c:pt>
                <c:pt idx="1">
                  <c:v>0.83381618376575839</c:v>
                </c:pt>
                <c:pt idx="2">
                  <c:v>0.84218998860144767</c:v>
                </c:pt>
                <c:pt idx="3">
                  <c:v>0.83061365353491845</c:v>
                </c:pt>
              </c:numCache>
            </c:numRef>
          </c:val>
          <c:smooth val="0"/>
          <c:extLst>
            <c:ext xmlns:c16="http://schemas.microsoft.com/office/drawing/2014/chart" uri="{C3380CC4-5D6E-409C-BE32-E72D297353CC}">
              <c16:uniqueId val="{00000002-42F2-4B05-994A-4B239AB7048B}"/>
            </c:ext>
          </c:extLst>
        </c:ser>
        <c:ser>
          <c:idx val="2"/>
          <c:order val="1"/>
          <c:tx>
            <c:strRef>
              <c:f>'Figures 3-8'!$B$35</c:f>
              <c:strCache>
                <c:ptCount val="1"/>
                <c:pt idx="0">
                  <c:v>Some College</c:v>
                </c:pt>
              </c:strCache>
            </c:strRef>
          </c:tx>
          <c:marker>
            <c:symbol val="none"/>
          </c:marker>
          <c:dLbls>
            <c:dLbl>
              <c:idx val="0"/>
              <c:layout>
                <c:manualLayout>
                  <c:x val="-5.4497524149687476E-2"/>
                  <c:y val="-3.2580377295520269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F2-4B05-994A-4B239AB7048B}"/>
                </c:ext>
              </c:extLst>
            </c:dLbl>
            <c:dLbl>
              <c:idx val="1"/>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4-42F2-4B05-994A-4B239AB7048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3-8'!$C$35:$F$35</c:f>
              <c:numCache>
                <c:formatCode>0%</c:formatCode>
                <c:ptCount val="4"/>
                <c:pt idx="0">
                  <c:v>0.8031915908591245</c:v>
                </c:pt>
                <c:pt idx="1">
                  <c:v>0.76891803755242127</c:v>
                </c:pt>
                <c:pt idx="2">
                  <c:v>0.74440980349420849</c:v>
                </c:pt>
                <c:pt idx="3">
                  <c:v>0.7237173416953161</c:v>
                </c:pt>
              </c:numCache>
            </c:numRef>
          </c:val>
          <c:smooth val="0"/>
          <c:extLst>
            <c:ext xmlns:c16="http://schemas.microsoft.com/office/drawing/2014/chart" uri="{C3380CC4-5D6E-409C-BE32-E72D297353CC}">
              <c16:uniqueId val="{00000005-42F2-4B05-994A-4B239AB7048B}"/>
            </c:ext>
          </c:extLst>
        </c:ser>
        <c:ser>
          <c:idx val="1"/>
          <c:order val="2"/>
          <c:tx>
            <c:strRef>
              <c:f>'Figures 3-8'!$B$34</c:f>
              <c:strCache>
                <c:ptCount val="1"/>
                <c:pt idx="0">
                  <c:v>HS only</c:v>
                </c:pt>
              </c:strCache>
            </c:strRef>
          </c:tx>
          <c:marker>
            <c:symbol val="none"/>
          </c:marker>
          <c:dLbls>
            <c:dLbl>
              <c:idx val="0"/>
              <c:layout>
                <c:manualLayout>
                  <c:x val="-2.777777777777803E-3"/>
                  <c:y val="4.6296296296296294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F2-4B05-994A-4B239AB7048B}"/>
                </c:ext>
              </c:extLst>
            </c:dLbl>
            <c:dLbl>
              <c:idx val="1"/>
              <c:layout>
                <c:manualLayout>
                  <c:x val="0"/>
                  <c:y val="6.0185185185185182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F2-4B05-994A-4B239AB7048B}"/>
                </c:ext>
              </c:extLst>
            </c:dLbl>
            <c:dLbl>
              <c:idx val="2"/>
              <c:layout>
                <c:manualLayout>
                  <c:x val="-8.3332673782911312E-3"/>
                  <c:y val="5.5300894062303714E-2"/>
                </c:manualLayout>
              </c:layout>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F2-4B05-994A-4B239AB7048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3-8'!$C$34:$F$34</c:f>
              <c:numCache>
                <c:formatCode>0%</c:formatCode>
                <c:ptCount val="4"/>
                <c:pt idx="0">
                  <c:v>0.7541278662592632</c:v>
                </c:pt>
                <c:pt idx="1">
                  <c:v>0.72711117208231868</c:v>
                </c:pt>
                <c:pt idx="2">
                  <c:v>0.69852993366610372</c:v>
                </c:pt>
                <c:pt idx="3">
                  <c:v>0.67268900304304535</c:v>
                </c:pt>
              </c:numCache>
            </c:numRef>
          </c:val>
          <c:smooth val="0"/>
          <c:extLst>
            <c:ext xmlns:c16="http://schemas.microsoft.com/office/drawing/2014/chart" uri="{C3380CC4-5D6E-409C-BE32-E72D297353CC}">
              <c16:uniqueId val="{00000009-42F2-4B05-994A-4B239AB7048B}"/>
            </c:ext>
          </c:extLst>
        </c:ser>
        <c:ser>
          <c:idx val="0"/>
          <c:order val="3"/>
          <c:tx>
            <c:strRef>
              <c:f>'Figures 3-8'!$B$33</c:f>
              <c:strCache>
                <c:ptCount val="1"/>
                <c:pt idx="0">
                  <c:v>&lt; HS</c:v>
                </c:pt>
              </c:strCache>
            </c:strRef>
          </c:tx>
          <c:marker>
            <c:symbol val="none"/>
          </c:marker>
          <c:dLbls>
            <c:dLbl>
              <c:idx val="0"/>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A-42F2-4B05-994A-4B239AB7048B}"/>
                </c:ext>
              </c:extLst>
            </c:dLbl>
            <c:dLbl>
              <c:idx val="1"/>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B-42F2-4B05-994A-4B239AB7048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3-8'!$C$32:$F$32</c:f>
              <c:strCache>
                <c:ptCount val="4"/>
                <c:pt idx="0">
                  <c:v>Q3 2000</c:v>
                </c:pt>
                <c:pt idx="1">
                  <c:v>Q3 2007</c:v>
                </c:pt>
                <c:pt idx="2">
                  <c:v>Q3 2019</c:v>
                </c:pt>
                <c:pt idx="3">
                  <c:v>Q3 2021</c:v>
                </c:pt>
              </c:strCache>
            </c:strRef>
          </c:cat>
          <c:val>
            <c:numRef>
              <c:f>'Figures 3-8'!$C$33:$F$33</c:f>
              <c:numCache>
                <c:formatCode>0%</c:formatCode>
                <c:ptCount val="4"/>
                <c:pt idx="0">
                  <c:v>0.58649888854782217</c:v>
                </c:pt>
                <c:pt idx="1">
                  <c:v>0.51646460876300904</c:v>
                </c:pt>
                <c:pt idx="2">
                  <c:v>0.51243788412598268</c:v>
                </c:pt>
                <c:pt idx="3">
                  <c:v>0.47634480743837332</c:v>
                </c:pt>
              </c:numCache>
            </c:numRef>
          </c:val>
          <c:smooth val="0"/>
          <c:extLst>
            <c:ext xmlns:c16="http://schemas.microsoft.com/office/drawing/2014/chart" uri="{C3380CC4-5D6E-409C-BE32-E72D297353CC}">
              <c16:uniqueId val="{0000000C-42F2-4B05-994A-4B239AB7048B}"/>
            </c:ext>
          </c:extLst>
        </c:ser>
        <c:dLbls>
          <c:showLegendKey val="0"/>
          <c:showVal val="0"/>
          <c:showCatName val="0"/>
          <c:showSerName val="0"/>
          <c:showPercent val="0"/>
          <c:showBubbleSize val="0"/>
        </c:dLbls>
        <c:smooth val="0"/>
        <c:axId val="77644304"/>
        <c:axId val="1"/>
      </c:lineChart>
      <c:catAx>
        <c:axId val="77644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
          <c:min val="0.4"/>
        </c:scaling>
        <c:delete val="1"/>
        <c:axPos val="l"/>
        <c:numFmt formatCode="0%" sourceLinked="1"/>
        <c:majorTickMark val="out"/>
        <c:minorTickMark val="none"/>
        <c:tickLblPos val="nextTo"/>
        <c:crossAx val="77644304"/>
        <c:crosses val="autoZero"/>
        <c:crossBetween val="between"/>
        <c:majorUnit val="0.1"/>
      </c:valAx>
    </c:plotArea>
    <c:legend>
      <c:legendPos val="r"/>
      <c:layout>
        <c:manualLayout>
          <c:xMode val="edge"/>
          <c:yMode val="edge"/>
          <c:x val="0.75217550125821908"/>
          <c:y val="0.32143959177634518"/>
          <c:w val="0.21945612468544529"/>
          <c:h val="0.3323097114095198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148168</xdr:colOff>
      <xdr:row>0</xdr:row>
      <xdr:rowOff>102658</xdr:rowOff>
    </xdr:from>
    <xdr:to>
      <xdr:col>12</xdr:col>
      <xdr:colOff>41276</xdr:colOff>
      <xdr:row>36</xdr:row>
      <xdr:rowOff>73023</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0.56295</cdr:x>
      <cdr:y>0.50528</cdr:y>
    </cdr:from>
    <cdr:to>
      <cdr:x>0.68807</cdr:x>
      <cdr:y>0.59045</cdr:y>
    </cdr:to>
    <cdr:sp macro="" textlink="">
      <cdr:nvSpPr>
        <cdr:cNvPr id="2" name="TextBox 1"/>
        <cdr:cNvSpPr txBox="1"/>
      </cdr:nvSpPr>
      <cdr:spPr>
        <a:xfrm xmlns:a="http://schemas.openxmlformats.org/drawingml/2006/main">
          <a:off x="4347470" y="3310694"/>
          <a:ext cx="966259" cy="5580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0.46927</cdr:x>
      <cdr:y>0.70762</cdr:y>
    </cdr:from>
    <cdr:to>
      <cdr:x>0.5939</cdr:x>
      <cdr:y>0.7736</cdr:y>
    </cdr:to>
    <cdr:sp macro="" textlink="">
      <cdr:nvSpPr>
        <cdr:cNvPr id="3" name="TextBox 1"/>
        <cdr:cNvSpPr txBox="1"/>
      </cdr:nvSpPr>
      <cdr:spPr>
        <a:xfrm xmlns:a="http://schemas.openxmlformats.org/drawingml/2006/main">
          <a:off x="3873849" y="4472395"/>
          <a:ext cx="1028821" cy="4170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Native</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0.10372</cdr:x>
      <cdr:y>0.2137</cdr:y>
    </cdr:from>
    <cdr:to>
      <cdr:x>0.1606</cdr:x>
      <cdr:y>0.93038</cdr:y>
    </cdr:to>
    <cdr:sp macro="" textlink="">
      <cdr:nvSpPr>
        <cdr:cNvPr id="5" name="Rectangle 4"/>
        <cdr:cNvSpPr/>
      </cdr:nvSpPr>
      <cdr:spPr>
        <a:xfrm xmlns:a="http://schemas.openxmlformats.org/drawingml/2006/main">
          <a:off x="799040" y="1400175"/>
          <a:ext cx="438150" cy="4695825"/>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0.38494</cdr:x>
      <cdr:y>0.21273</cdr:y>
    </cdr:from>
    <cdr:to>
      <cdr:x>0.45363</cdr:x>
      <cdr:y>0.92941</cdr:y>
    </cdr:to>
    <cdr:sp macro="" textlink="">
      <cdr:nvSpPr>
        <cdr:cNvPr id="6" name="Rectangle 5"/>
        <cdr:cNvSpPr/>
      </cdr:nvSpPr>
      <cdr:spPr>
        <a:xfrm xmlns:a="http://schemas.openxmlformats.org/drawingml/2006/main">
          <a:off x="2965449" y="1393825"/>
          <a:ext cx="529165" cy="4695825"/>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0.88762</cdr:x>
      <cdr:y>0.21079</cdr:y>
    </cdr:from>
    <cdr:to>
      <cdr:x>0.90617</cdr:x>
      <cdr:y>0.93378</cdr:y>
    </cdr:to>
    <cdr:sp macro="" textlink="">
      <cdr:nvSpPr>
        <cdr:cNvPr id="7" name="Rectangle 6"/>
        <cdr:cNvSpPr/>
      </cdr:nvSpPr>
      <cdr:spPr>
        <a:xfrm xmlns:a="http://schemas.openxmlformats.org/drawingml/2006/main">
          <a:off x="6837890" y="1381125"/>
          <a:ext cx="142875" cy="4737100"/>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0.17049</cdr:x>
      <cdr:y>0.8199</cdr:y>
    </cdr:from>
    <cdr:to>
      <cdr:x>0.36708</cdr:x>
      <cdr:y>0.82135</cdr:y>
    </cdr:to>
    <cdr:cxnSp macro="">
      <cdr:nvCxnSpPr>
        <cdr:cNvPr id="9" name="Straight Arrow Connector 8">
          <a:extLst xmlns:a="http://schemas.openxmlformats.org/drawingml/2006/main">
            <a:ext uri="{FF2B5EF4-FFF2-40B4-BE49-F238E27FC236}">
              <a16:creationId xmlns:a16="http://schemas.microsoft.com/office/drawing/2014/main" id="{615D6E0F-8CAB-6847-AD24-F93CBE9F705A}"/>
            </a:ext>
          </a:extLst>
        </cdr:cNvPr>
        <cdr:cNvCxnSpPr/>
      </cdr:nvCxnSpPr>
      <cdr:spPr>
        <a:xfrm xmlns:a="http://schemas.openxmlformats.org/drawingml/2006/main" flipV="1">
          <a:off x="1313390" y="5372100"/>
          <a:ext cx="1514475" cy="9526"/>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0.19646</cdr:x>
      <cdr:y>0.73704</cdr:y>
    </cdr:from>
    <cdr:to>
      <cdr:x>0.34112</cdr:x>
      <cdr:y>0.82571</cdr:y>
    </cdr:to>
    <cdr:sp macro="" textlink="">
      <cdr:nvSpPr>
        <cdr:cNvPr id="13" name="TextBox 12"/>
        <cdr:cNvSpPr txBox="1"/>
      </cdr:nvSpPr>
      <cdr:spPr>
        <a:xfrm xmlns:a="http://schemas.openxmlformats.org/drawingml/2006/main">
          <a:off x="1513414" y="4829175"/>
          <a:ext cx="1114425" cy="581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effectLst/>
              <a:latin typeface="+mn-lt"/>
              <a:ea typeface="+mn-ea"/>
              <a:cs typeface="+mn-cs"/>
            </a:rPr>
            <a:t>Recessions in</a:t>
          </a:r>
          <a:endParaRPr lang="en-US" sz="1400">
            <a:effectLst/>
          </a:endParaRPr>
        </a:p>
        <a:p xmlns:a="http://schemas.openxmlformats.org/drawingml/2006/main">
          <a:r>
            <a:rPr lang="en-US" sz="1400" b="1">
              <a:effectLst/>
              <a:latin typeface="+mn-lt"/>
              <a:ea typeface="+mn-ea"/>
              <a:cs typeface="+mn-cs"/>
            </a:rPr>
            <a:t>Grey</a:t>
          </a:r>
          <a:endParaRPr lang="en-US" sz="1400">
            <a:effectLs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493183</xdr:colOff>
      <xdr:row>35</xdr:row>
      <xdr:rowOff>141815</xdr:rowOff>
    </xdr:to>
    <xdr:graphicFrame macro="">
      <xdr:nvGraphicFramePr>
        <xdr:cNvPr id="1724435" name="Chart 1">
          <a:extLst>
            <a:ext uri="{FF2B5EF4-FFF2-40B4-BE49-F238E27FC236}">
              <a16:creationId xmlns:a16="http://schemas.microsoft.com/office/drawing/2014/main" id="{00000000-0008-0000-0200-00001350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0.56295</cdr:x>
      <cdr:y>0.53872</cdr:y>
    </cdr:from>
    <cdr:to>
      <cdr:x>0.68807</cdr:x>
      <cdr:y>0.62389</cdr:y>
    </cdr:to>
    <cdr:sp macro="" textlink="">
      <cdr:nvSpPr>
        <cdr:cNvPr id="2" name="TextBox 1"/>
        <cdr:cNvSpPr txBox="1"/>
      </cdr:nvSpPr>
      <cdr:spPr>
        <a:xfrm xmlns:a="http://schemas.openxmlformats.org/drawingml/2006/main">
          <a:off x="4647184" y="3404884"/>
          <a:ext cx="1032866" cy="5383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900" b="1">
              <a:solidFill>
                <a:srgbClr val="00B050"/>
              </a:solidFill>
            </a:rPr>
            <a:t>Immigrant</a:t>
          </a:r>
          <a:endParaRPr lang="en-US" sz="1100">
            <a:solidFill>
              <a:srgbClr val="00B050"/>
            </a:solidFill>
          </a:endParaRPr>
        </a:p>
      </cdr:txBody>
    </cdr:sp>
  </cdr:relSizeAnchor>
  <cdr:relSizeAnchor xmlns:cdr="http://schemas.openxmlformats.org/drawingml/2006/chartDrawing">
    <cdr:from>
      <cdr:x>0.46927</cdr:x>
      <cdr:y>0.70762</cdr:y>
    </cdr:from>
    <cdr:to>
      <cdr:x>0.5939</cdr:x>
      <cdr:y>0.7736</cdr:y>
    </cdr:to>
    <cdr:sp macro="" textlink="">
      <cdr:nvSpPr>
        <cdr:cNvPr id="3" name="TextBox 1"/>
        <cdr:cNvSpPr txBox="1"/>
      </cdr:nvSpPr>
      <cdr:spPr>
        <a:xfrm xmlns:a="http://schemas.openxmlformats.org/drawingml/2006/main">
          <a:off x="3873849" y="4472395"/>
          <a:ext cx="1028821" cy="4170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900" b="1">
              <a:solidFill>
                <a:schemeClr val="accent1"/>
              </a:solidFill>
            </a:rPr>
            <a:t>Native</a:t>
          </a:r>
          <a:endParaRPr lang="en-US" sz="1100">
            <a:solidFill>
              <a:schemeClr val="accent1"/>
            </a:solidFill>
          </a:endParaRPr>
        </a:p>
      </cdr:txBody>
    </cdr:sp>
  </cdr:relSizeAnchor>
  <cdr:relSizeAnchor xmlns:cdr="http://schemas.openxmlformats.org/drawingml/2006/chartDrawing">
    <cdr:from>
      <cdr:x>0.01147</cdr:x>
      <cdr:y>0.03847</cdr:y>
    </cdr:from>
    <cdr:to>
      <cdr:x>0.1361</cdr:x>
      <cdr:y>0.30266</cdr:y>
    </cdr:to>
    <cdr:sp macro="" textlink="">
      <cdr:nvSpPr>
        <cdr:cNvPr id="4" name="TextBox 3"/>
        <cdr:cNvSpPr txBox="1"/>
      </cdr:nvSpPr>
      <cdr:spPr>
        <a:xfrm xmlns:a="http://schemas.openxmlformats.org/drawingml/2006/main">
          <a:off x="83820" y="27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0.10372</cdr:x>
      <cdr:y>0.2137</cdr:y>
    </cdr:from>
    <cdr:to>
      <cdr:x>0.1606</cdr:x>
      <cdr:y>0.93038</cdr:y>
    </cdr:to>
    <cdr:sp macro="" textlink="">
      <cdr:nvSpPr>
        <cdr:cNvPr id="5" name="Rectangle 4"/>
        <cdr:cNvSpPr/>
      </cdr:nvSpPr>
      <cdr:spPr>
        <a:xfrm xmlns:a="http://schemas.openxmlformats.org/drawingml/2006/main">
          <a:off x="799040" y="1400175"/>
          <a:ext cx="438150" cy="4695825"/>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0.38494</cdr:x>
      <cdr:y>0.21273</cdr:y>
    </cdr:from>
    <cdr:to>
      <cdr:x>0.45363</cdr:x>
      <cdr:y>0.92941</cdr:y>
    </cdr:to>
    <cdr:sp macro="" textlink="">
      <cdr:nvSpPr>
        <cdr:cNvPr id="6" name="Rectangle 5"/>
        <cdr:cNvSpPr/>
      </cdr:nvSpPr>
      <cdr:spPr>
        <a:xfrm xmlns:a="http://schemas.openxmlformats.org/drawingml/2006/main">
          <a:off x="2965449" y="1393825"/>
          <a:ext cx="529165" cy="4695825"/>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0.88762</cdr:x>
      <cdr:y>0.21079</cdr:y>
    </cdr:from>
    <cdr:to>
      <cdr:x>0.90617</cdr:x>
      <cdr:y>0.93378</cdr:y>
    </cdr:to>
    <cdr:sp macro="" textlink="">
      <cdr:nvSpPr>
        <cdr:cNvPr id="7" name="Rectangle 6"/>
        <cdr:cNvSpPr/>
      </cdr:nvSpPr>
      <cdr:spPr>
        <a:xfrm xmlns:a="http://schemas.openxmlformats.org/drawingml/2006/main">
          <a:off x="6837890" y="1381125"/>
          <a:ext cx="142875" cy="4737100"/>
        </a:xfrm>
        <a:prstGeom xmlns:a="http://schemas.openxmlformats.org/drawingml/2006/main" prst="rect">
          <a:avLst/>
        </a:prstGeom>
        <a:solidFill xmlns:a="http://schemas.openxmlformats.org/drawingml/2006/main">
          <a:schemeClr val="bg1">
            <a:lumMod val="85000"/>
            <a:alpha val="8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0.17475</cdr:x>
      <cdr:y>0.88435</cdr:y>
    </cdr:from>
    <cdr:to>
      <cdr:x>0.37134</cdr:x>
      <cdr:y>0.8858</cdr:y>
    </cdr:to>
    <cdr:cxnSp macro="">
      <cdr:nvCxnSpPr>
        <cdr:cNvPr id="8" name="Straight Arrow Connector 7">
          <a:extLst xmlns:a="http://schemas.openxmlformats.org/drawingml/2006/main">
            <a:ext uri="{FF2B5EF4-FFF2-40B4-BE49-F238E27FC236}">
              <a16:creationId xmlns:a16="http://schemas.microsoft.com/office/drawing/2014/main" id="{A62508A3-A5C8-D64F-9F1F-AC6CB8B32066}"/>
            </a:ext>
          </a:extLst>
        </cdr:cNvPr>
        <cdr:cNvCxnSpPr/>
      </cdr:nvCxnSpPr>
      <cdr:spPr>
        <a:xfrm xmlns:a="http://schemas.openxmlformats.org/drawingml/2006/main" flipV="1">
          <a:off x="1346200" y="5794375"/>
          <a:ext cx="1514475" cy="9526"/>
        </a:xfrm>
        <a:prstGeom xmlns:a="http://schemas.openxmlformats.org/drawingml/2006/main" prst="straightConnector1">
          <a:avLst/>
        </a:prstGeom>
        <a:ln xmlns:a="http://schemas.openxmlformats.org/drawingml/2006/main" w="4445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0.20442</cdr:x>
      <cdr:y>0.80875</cdr:y>
    </cdr:from>
    <cdr:to>
      <cdr:x>0.32807</cdr:x>
      <cdr:y>0.86254</cdr:y>
    </cdr:to>
    <cdr:sp macro="" textlink="">
      <cdr:nvSpPr>
        <cdr:cNvPr id="9" name="TextBox 1"/>
        <cdr:cNvSpPr txBox="1"/>
      </cdr:nvSpPr>
      <cdr:spPr>
        <a:xfrm xmlns:a="http://schemas.openxmlformats.org/drawingml/2006/main">
          <a:off x="1574800" y="5299075"/>
          <a:ext cx="952500" cy="352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t>Recessions in</a:t>
          </a:r>
        </a:p>
        <a:p xmlns:a="http://schemas.openxmlformats.org/drawingml/2006/main">
          <a:r>
            <a:rPr lang="en-US" sz="1400" b="1"/>
            <a:t>Grey</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478367</xdr:colOff>
      <xdr:row>3</xdr:row>
      <xdr:rowOff>118532</xdr:rowOff>
    </xdr:from>
    <xdr:to>
      <xdr:col>7</xdr:col>
      <xdr:colOff>571500</xdr:colOff>
      <xdr:row>19</xdr:row>
      <xdr:rowOff>28574</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474131</xdr:colOff>
      <xdr:row>19</xdr:row>
      <xdr:rowOff>19050</xdr:rowOff>
    </xdr:from>
    <xdr:to>
      <xdr:col>7</xdr:col>
      <xdr:colOff>581024</xdr:colOff>
      <xdr:row>35</xdr:row>
      <xdr:rowOff>114300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478367</xdr:colOff>
      <xdr:row>35</xdr:row>
      <xdr:rowOff>110067</xdr:rowOff>
    </xdr:from>
    <xdr:to>
      <xdr:col>7</xdr:col>
      <xdr:colOff>571500</xdr:colOff>
      <xdr:row>50</xdr:row>
      <xdr:rowOff>148167</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571500</xdr:colOff>
      <xdr:row>3</xdr:row>
      <xdr:rowOff>118533</xdr:rowOff>
    </xdr:from>
    <xdr:to>
      <xdr:col>14</xdr:col>
      <xdr:colOff>575734</xdr:colOff>
      <xdr:row>19</xdr:row>
      <xdr:rowOff>16933</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567266</xdr:colOff>
      <xdr:row>19</xdr:row>
      <xdr:rowOff>19050</xdr:rowOff>
    </xdr:from>
    <xdr:to>
      <xdr:col>14</xdr:col>
      <xdr:colOff>571500</xdr:colOff>
      <xdr:row>35</xdr:row>
      <xdr:rowOff>114301</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571501</xdr:colOff>
      <xdr:row>35</xdr:row>
      <xdr:rowOff>111125</xdr:rowOff>
    </xdr:from>
    <xdr:to>
      <xdr:col>14</xdr:col>
      <xdr:colOff>571501</xdr:colOff>
      <xdr:row>50</xdr:row>
      <xdr:rowOff>153458</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476251</xdr:colOff>
      <xdr:row>50</xdr:row>
      <xdr:rowOff>148166</xdr:rowOff>
    </xdr:from>
    <xdr:to>
      <xdr:col>7</xdr:col>
      <xdr:colOff>571501</xdr:colOff>
      <xdr:row>68</xdr:row>
      <xdr:rowOff>21165</xdr:rowOff>
    </xdr:to>
    <xdr:graphicFrame macro="">
      <xdr:nvGraphicFramePr>
        <xdr:cNvPr id="8" name="Chart 1">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571500</xdr:colOff>
      <xdr:row>50</xdr:row>
      <xdr:rowOff>152402</xdr:rowOff>
    </xdr:from>
    <xdr:to>
      <xdr:col>14</xdr:col>
      <xdr:colOff>571500</xdr:colOff>
      <xdr:row>68</xdr:row>
      <xdr:rowOff>19050</xdr:rowOff>
    </xdr:to>
    <xdr:graphicFrame macro="">
      <xdr:nvGraphicFramePr>
        <xdr:cNvPr id="9" name="Chart 2">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1"/>
  <sheetViews>
    <sheetView tabSelected="1" workbookViewId="0">
      <selection activeCell="A19" sqref="A19"/>
    </sheetView>
  </sheetViews>
  <sheetFormatPr baseColWidth="10" defaultColWidth="8.83203125" defaultRowHeight="13" x14ac:dyDescent="0.15"/>
  <cols>
    <col min="1" max="1" width="173.5" customWidth="1"/>
  </cols>
  <sheetData>
    <row r="2" spans="1:1" ht="20" x14ac:dyDescent="0.2">
      <c r="A2" s="211" t="s">
        <v>112</v>
      </c>
    </row>
    <row r="3" spans="1:1" ht="17" x14ac:dyDescent="0.2">
      <c r="A3" s="212"/>
    </row>
    <row r="4" spans="1:1" ht="17" x14ac:dyDescent="0.2">
      <c r="A4" s="213" t="s">
        <v>106</v>
      </c>
    </row>
    <row r="5" spans="1:1" ht="16.25" customHeight="1" x14ac:dyDescent="0.2">
      <c r="A5" s="214" t="s">
        <v>107</v>
      </c>
    </row>
    <row r="6" spans="1:1" ht="16.25" customHeight="1" x14ac:dyDescent="0.2">
      <c r="A6" s="214"/>
    </row>
    <row r="7" spans="1:1" ht="17" x14ac:dyDescent="0.2">
      <c r="A7" s="213" t="s">
        <v>93</v>
      </c>
    </row>
    <row r="8" spans="1:1" ht="17" x14ac:dyDescent="0.2">
      <c r="A8" s="213" t="s">
        <v>71</v>
      </c>
    </row>
    <row r="9" spans="1:1" ht="17" x14ac:dyDescent="0.2">
      <c r="A9" s="213" t="s">
        <v>94</v>
      </c>
    </row>
    <row r="10" spans="1:1" ht="17" x14ac:dyDescent="0.2">
      <c r="A10" s="213" t="s">
        <v>95</v>
      </c>
    </row>
    <row r="11" spans="1:1" ht="17" x14ac:dyDescent="0.2">
      <c r="A11" s="213" t="s">
        <v>97</v>
      </c>
    </row>
    <row r="12" spans="1:1" ht="17" x14ac:dyDescent="0.2">
      <c r="A12" s="213" t="s">
        <v>114</v>
      </c>
    </row>
    <row r="13" spans="1:1" ht="17" x14ac:dyDescent="0.2">
      <c r="A13" s="213"/>
    </row>
    <row r="14" spans="1:1" ht="17" x14ac:dyDescent="0.2">
      <c r="A14" s="213" t="s">
        <v>108</v>
      </c>
    </row>
    <row r="15" spans="1:1" ht="17" x14ac:dyDescent="0.2">
      <c r="A15" s="213" t="s">
        <v>109</v>
      </c>
    </row>
    <row r="16" spans="1:1" ht="17" x14ac:dyDescent="0.2">
      <c r="A16" s="213" t="s">
        <v>110</v>
      </c>
    </row>
    <row r="17" spans="1:1" ht="17" x14ac:dyDescent="0.2">
      <c r="A17" s="213" t="s">
        <v>111</v>
      </c>
    </row>
    <row r="18" spans="1:1" ht="17" x14ac:dyDescent="0.2">
      <c r="A18" s="213"/>
    </row>
    <row r="19" spans="1:1" ht="17" x14ac:dyDescent="0.2">
      <c r="A19" s="213" t="s">
        <v>136</v>
      </c>
    </row>
    <row r="20" spans="1:1" ht="17" x14ac:dyDescent="0.2">
      <c r="A20" s="212"/>
    </row>
    <row r="21" spans="1:1" ht="17" x14ac:dyDescent="0.2">
      <c r="A21" s="212"/>
    </row>
    <row r="22" spans="1:1" ht="17" x14ac:dyDescent="0.2">
      <c r="A22" s="212"/>
    </row>
    <row r="23" spans="1:1" ht="17" x14ac:dyDescent="0.2">
      <c r="A23" s="212"/>
    </row>
    <row r="24" spans="1:1" ht="17" x14ac:dyDescent="0.2">
      <c r="A24" s="212"/>
    </row>
    <row r="25" spans="1:1" ht="17" x14ac:dyDescent="0.2">
      <c r="A25" s="212"/>
    </row>
    <row r="26" spans="1:1" ht="17" x14ac:dyDescent="0.2">
      <c r="A26" s="212"/>
    </row>
    <row r="27" spans="1:1" ht="17" x14ac:dyDescent="0.2">
      <c r="A27" s="212"/>
    </row>
    <row r="28" spans="1:1" ht="17" x14ac:dyDescent="0.2">
      <c r="A28" s="212"/>
    </row>
    <row r="29" spans="1:1" ht="18" x14ac:dyDescent="0.2">
      <c r="A29" s="210"/>
    </row>
    <row r="30" spans="1:1" ht="18" x14ac:dyDescent="0.2">
      <c r="A30" s="210"/>
    </row>
    <row r="31" spans="1:1" ht="18" x14ac:dyDescent="0.2">
      <c r="A31" s="210"/>
    </row>
  </sheetData>
  <hyperlinks>
    <hyperlink ref="A4" location="'Fig 1'!A1" display="Figure 1. Labor Force Participation for Immigrants and Natives (ages 18 to 64) without a Bachelor's Degree, 2000 to 2021" xr:uid="{00000000-0004-0000-0000-000000000000}"/>
    <hyperlink ref="A5" location="'Fig 2 '!A1" display="Figure 2. Labor Force Participation for Immigrants and Natives (ages 18 to 64) without a Bachelor's Degree, excluding Full-time students, 2000 to 2021" xr:uid="{00000000-0004-0000-0000-000001000000}"/>
    <hyperlink ref="A7" location="'Tab 1'!A1" display="Table 1. Employment Statistics in Q3 for Persons 16 to 64, 2000 to 2021 (in thousands)" xr:uid="{00000000-0004-0000-0000-000002000000}"/>
    <hyperlink ref="A9" location="'Tab 3 '!A1" display="Table 3. Employment Statistics Q3 for Persons 18 to 64, 2000 to 2021 (in thousands)" xr:uid="{00000000-0004-0000-0000-000003000000}"/>
    <hyperlink ref="A8" location="'Tab 2'!A1" display="Table 2. Employment Statistics in Q3 for Persons 16+, 2000-2021 (in thousands)" xr:uid="{00000000-0004-0000-0000-000004000000}"/>
    <hyperlink ref="A10" location="'Tab 4'!A1" display="Table 4.  Employment Statistics in Q3 for Persons 18+, 2000-2021 (in thousands)" xr:uid="{00000000-0004-0000-0000-000005000000}"/>
    <hyperlink ref="A12" location="'Tab 6'!A1" display="Table 6. Employment Statistics in Q3 for Persons 18+, no Bachelor's, 2000-2021 (in thousands)" xr:uid="{00000000-0004-0000-0000-000006000000}"/>
    <hyperlink ref="A11" location="'Tab 5'!A1" display="Table 5. Employment Statistics Q3 for Persons 18 to 64, No Bachelor's, 2000 to 2021 (in thousands)" xr:uid="{00000000-0004-0000-0000-000007000000}"/>
    <hyperlink ref="A14" location="'Tab 7'!A1" display="Table 7. Employment &amp; Unemployment for Natives &amp; Immigrants, Q3 2021 (in thousands)" xr:uid="{00000000-0004-0000-0000-000008000000}"/>
    <hyperlink ref="A15" location="'Tab 8'!A1" display="Table 8. Employment &amp; Unemployment for Natives &amp; Immigrants Q3 2019 (in thousands)" xr:uid="{00000000-0004-0000-0000-000009000000}"/>
    <hyperlink ref="A16" location="'Tab 9'!A1" display="Table 9. Employment &amp; Unemployment for Natives &amp; Immigrants, Q3 2007 (in thousands)" xr:uid="{00000000-0004-0000-0000-00000A000000}"/>
    <hyperlink ref="A17" location="'Tab 10'!A1" display="Table 10. Employment &amp; Unemployment for Natives &amp; Immigrants Q3 2000 (in thousands)" xr:uid="{00000000-0004-0000-0000-00000B000000}"/>
    <hyperlink ref="A19" location="'Figures 3-8'!A1" display="Employment and Labor Force Participation by Race and Education Level (Ages 18 to 64) Third Quarter of Peak Years: 2000, 2007, 2019 and 2021." xr:uid="{00000000-0004-0000-0000-00000C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28"/>
  <sheetViews>
    <sheetView zoomScaleNormal="100" workbookViewId="0">
      <selection activeCell="B84" sqref="B84"/>
    </sheetView>
  </sheetViews>
  <sheetFormatPr baseColWidth="10" defaultColWidth="9.1640625" defaultRowHeight="13" x14ac:dyDescent="0.15"/>
  <cols>
    <col min="1" max="1" width="9.1640625" style="28"/>
    <col min="2" max="2" width="26.1640625" style="28" customWidth="1"/>
    <col min="3" max="3" width="11.6640625" style="28" bestFit="1" customWidth="1"/>
    <col min="4" max="4" width="12.6640625" style="28" bestFit="1" customWidth="1"/>
    <col min="5" max="5" width="12.33203125" style="28" bestFit="1" customWidth="1"/>
    <col min="6" max="6" width="0.6640625" style="84" customWidth="1"/>
    <col min="7" max="7" width="27.6640625" style="84" bestFit="1" customWidth="1"/>
    <col min="8" max="8" width="13.33203125" style="28" customWidth="1"/>
    <col min="9" max="10" width="12.6640625" style="28" bestFit="1" customWidth="1"/>
    <col min="11" max="11" width="12.6640625" style="28" customWidth="1"/>
    <col min="12" max="12" width="12.33203125" style="28" bestFit="1" customWidth="1"/>
    <col min="13" max="16384" width="9.1640625" style="28"/>
  </cols>
  <sheetData>
    <row r="1" spans="2:15" ht="8.25" customHeight="1" thickBot="1" x14ac:dyDescent="0.2">
      <c r="H1" s="48"/>
    </row>
    <row r="2" spans="2:15" ht="23.25" customHeight="1" x14ac:dyDescent="0.25">
      <c r="B2" s="242" t="s">
        <v>35</v>
      </c>
      <c r="C2" s="243"/>
      <c r="D2" s="243"/>
      <c r="E2" s="243"/>
      <c r="F2" s="243"/>
      <c r="G2" s="243"/>
      <c r="H2" s="243"/>
      <c r="I2" s="243"/>
      <c r="J2" s="243"/>
      <c r="K2" s="243"/>
      <c r="L2" s="244"/>
    </row>
    <row r="3" spans="2:15" ht="23.25" customHeight="1" x14ac:dyDescent="0.25">
      <c r="B3" s="245" t="s">
        <v>61</v>
      </c>
      <c r="C3" s="246"/>
      <c r="D3" s="246"/>
      <c r="E3" s="246"/>
      <c r="F3" s="246"/>
      <c r="G3" s="246"/>
      <c r="H3" s="246"/>
      <c r="I3" s="246"/>
      <c r="J3" s="246"/>
      <c r="K3" s="246"/>
      <c r="L3" s="247"/>
    </row>
    <row r="4" spans="2:15" ht="23.25" customHeight="1" thickBot="1" x14ac:dyDescent="0.3">
      <c r="B4" s="245" t="s">
        <v>126</v>
      </c>
      <c r="C4" s="246"/>
      <c r="D4" s="246"/>
      <c r="E4" s="246"/>
      <c r="F4" s="246"/>
      <c r="G4" s="246"/>
      <c r="H4" s="246"/>
      <c r="I4" s="246"/>
      <c r="J4" s="246"/>
      <c r="K4" s="246"/>
      <c r="L4" s="247"/>
    </row>
    <row r="5" spans="2:15" ht="44.25" customHeight="1" thickBot="1" x14ac:dyDescent="0.2">
      <c r="B5" s="144"/>
      <c r="C5" s="155" t="s">
        <v>4</v>
      </c>
      <c r="D5" s="157" t="s">
        <v>6</v>
      </c>
      <c r="E5" s="156" t="s">
        <v>34</v>
      </c>
      <c r="F5" s="145"/>
      <c r="G5" s="181"/>
      <c r="H5" s="153" t="s">
        <v>104</v>
      </c>
      <c r="I5" s="153" t="s">
        <v>4</v>
      </c>
      <c r="J5" s="154" t="s">
        <v>105</v>
      </c>
      <c r="K5" s="155" t="s">
        <v>102</v>
      </c>
      <c r="L5" s="156" t="s">
        <v>103</v>
      </c>
      <c r="N5" s="164"/>
    </row>
    <row r="6" spans="2:15" ht="15.75" customHeight="1" thickBot="1" x14ac:dyDescent="0.25">
      <c r="B6" s="170" t="s">
        <v>3</v>
      </c>
      <c r="C6" s="177">
        <v>153617.91200000001</v>
      </c>
      <c r="D6" s="178">
        <v>8381.2250000000004</v>
      </c>
      <c r="E6" s="75">
        <f t="shared" ref="E6:E75" si="0">D6/(C6+D6)</f>
        <v>5.1736232397336782E-2</v>
      </c>
      <c r="F6" s="143"/>
      <c r="G6" s="190" t="s">
        <v>64</v>
      </c>
      <c r="H6" s="80">
        <v>47631.052000000003</v>
      </c>
      <c r="I6" s="80">
        <v>141221.81599999999</v>
      </c>
      <c r="J6" s="80">
        <v>196492.375</v>
      </c>
      <c r="K6" s="147">
        <f>(J6-H6)/J6</f>
        <v>0.75759338244041274</v>
      </c>
      <c r="L6" s="75">
        <f>I6/J6</f>
        <v>0.71871397554230787</v>
      </c>
      <c r="M6" s="33"/>
      <c r="N6" s="33"/>
    </row>
    <row r="7" spans="2:15" ht="15" x14ac:dyDescent="0.2">
      <c r="B7" s="59" t="s">
        <v>8</v>
      </c>
      <c r="C7" s="165">
        <v>2252.9090000000001</v>
      </c>
      <c r="D7" s="166">
        <v>278.548</v>
      </c>
      <c r="E7" s="62">
        <f t="shared" si="0"/>
        <v>0.11003465593134704</v>
      </c>
      <c r="F7" s="138"/>
      <c r="G7" s="159" t="s">
        <v>8</v>
      </c>
      <c r="H7" s="92">
        <v>6172.5330000000004</v>
      </c>
      <c r="I7" s="92">
        <v>2252.9090000000001</v>
      </c>
      <c r="J7" s="92">
        <v>8703.99</v>
      </c>
      <c r="K7" s="148">
        <f t="shared" ref="K7:K70" si="1">(J7-H7)/J7</f>
        <v>0.29083868432753246</v>
      </c>
      <c r="L7" s="90">
        <f t="shared" ref="L7:L70" si="2">I7/J7</f>
        <v>0.25883634976602687</v>
      </c>
      <c r="M7" s="33"/>
      <c r="N7" s="33"/>
      <c r="O7" s="33"/>
    </row>
    <row r="8" spans="2:15" ht="15" x14ac:dyDescent="0.2">
      <c r="B8" s="59" t="s">
        <v>37</v>
      </c>
      <c r="C8" s="165">
        <v>33919.542000000001</v>
      </c>
      <c r="D8" s="166">
        <v>2808.0439999999999</v>
      </c>
      <c r="E8" s="62">
        <f t="shared" si="0"/>
        <v>7.6455991417459332E-2</v>
      </c>
      <c r="F8" s="138"/>
      <c r="G8" s="159" t="s">
        <v>37</v>
      </c>
      <c r="H8" s="168">
        <v>13859.428</v>
      </c>
      <c r="I8" s="168">
        <v>33919.542000000001</v>
      </c>
      <c r="J8" s="68">
        <v>50587.014000000003</v>
      </c>
      <c r="K8" s="149">
        <f t="shared" si="1"/>
        <v>0.72602794859566133</v>
      </c>
      <c r="L8" s="62">
        <f t="shared" si="2"/>
        <v>0.67051876198899585</v>
      </c>
      <c r="M8" s="33"/>
    </row>
    <row r="9" spans="2:15" ht="15" x14ac:dyDescent="0.2">
      <c r="B9" s="169" t="s">
        <v>13</v>
      </c>
      <c r="C9" s="167">
        <v>89738.471000000005</v>
      </c>
      <c r="D9" s="168">
        <v>6020.9880000000003</v>
      </c>
      <c r="E9" s="62">
        <f t="shared" si="0"/>
        <v>6.2876169757809519E-2</v>
      </c>
      <c r="F9" s="138"/>
      <c r="G9" s="182" t="s">
        <v>65</v>
      </c>
      <c r="H9" s="64">
        <v>37089.275000000001</v>
      </c>
      <c r="I9" s="64">
        <v>83881.025999999998</v>
      </c>
      <c r="J9" s="64">
        <v>126714.397</v>
      </c>
      <c r="K9" s="149">
        <f t="shared" si="1"/>
        <v>0.70730022887612376</v>
      </c>
      <c r="L9" s="62">
        <f t="shared" si="2"/>
        <v>0.66196918413303896</v>
      </c>
      <c r="M9" s="93"/>
    </row>
    <row r="10" spans="2:15" ht="15" x14ac:dyDescent="0.2">
      <c r="B10" s="171" t="s">
        <v>14</v>
      </c>
      <c r="C10" s="167">
        <v>23785.151999999998</v>
      </c>
      <c r="D10" s="168">
        <v>2268.5740000000001</v>
      </c>
      <c r="E10" s="62">
        <f t="shared" si="0"/>
        <v>8.7072920011517743E-2</v>
      </c>
      <c r="F10" s="138"/>
      <c r="G10" s="183" t="s">
        <v>14</v>
      </c>
      <c r="H10" s="64">
        <v>12077.118</v>
      </c>
      <c r="I10" s="64">
        <v>23785.151999999998</v>
      </c>
      <c r="J10" s="64">
        <v>38130.843999999997</v>
      </c>
      <c r="K10" s="149">
        <f t="shared" si="1"/>
        <v>0.6832716842040002</v>
      </c>
      <c r="L10" s="62">
        <f t="shared" si="2"/>
        <v>0.62377722349917042</v>
      </c>
      <c r="M10" s="33"/>
    </row>
    <row r="11" spans="2:15" ht="13.5" customHeight="1" x14ac:dyDescent="0.2">
      <c r="B11" s="174" t="s">
        <v>0</v>
      </c>
      <c r="C11" s="165">
        <v>9684.8179999999993</v>
      </c>
      <c r="D11" s="166">
        <v>893.33299999999997</v>
      </c>
      <c r="E11" s="62">
        <f t="shared" si="0"/>
        <v>8.4450770271666573E-2</v>
      </c>
      <c r="F11" s="138"/>
      <c r="G11" s="184" t="s">
        <v>0</v>
      </c>
      <c r="H11" s="64">
        <v>7023.7849999999999</v>
      </c>
      <c r="I11" s="64">
        <v>9079.3330000000005</v>
      </c>
      <c r="J11" s="64">
        <v>16960.098000000002</v>
      </c>
      <c r="K11" s="149">
        <f t="shared" si="1"/>
        <v>0.58586412649266539</v>
      </c>
      <c r="L11" s="62">
        <f t="shared" si="2"/>
        <v>0.53533493733349891</v>
      </c>
      <c r="M11" s="33"/>
    </row>
    <row r="12" spans="2:15" ht="15" x14ac:dyDescent="0.2">
      <c r="B12" s="172" t="s">
        <v>12</v>
      </c>
      <c r="C12" s="165">
        <v>1985.6610000000001</v>
      </c>
      <c r="D12" s="166">
        <v>280.108</v>
      </c>
      <c r="E12" s="62">
        <f t="shared" si="0"/>
        <v>0.12362601836286045</v>
      </c>
      <c r="F12" s="138"/>
      <c r="G12" s="185" t="s">
        <v>12</v>
      </c>
      <c r="H12" s="64">
        <v>2019.864</v>
      </c>
      <c r="I12" s="64">
        <v>1985.6610000000001</v>
      </c>
      <c r="J12" s="64">
        <v>4285.6329999999998</v>
      </c>
      <c r="K12" s="149">
        <f t="shared" si="1"/>
        <v>0.5286894608101067</v>
      </c>
      <c r="L12" s="62">
        <f t="shared" si="2"/>
        <v>0.46332968781974571</v>
      </c>
      <c r="M12" s="33"/>
    </row>
    <row r="13" spans="2:15" ht="15" x14ac:dyDescent="0.2">
      <c r="B13" s="174" t="s">
        <v>1</v>
      </c>
      <c r="C13" s="165">
        <v>39648.754999999997</v>
      </c>
      <c r="D13" s="166">
        <v>2876.6979999999999</v>
      </c>
      <c r="E13" s="62">
        <f t="shared" si="0"/>
        <v>6.7646498674570274E-2</v>
      </c>
      <c r="F13" s="138"/>
      <c r="G13" s="184" t="s">
        <v>1</v>
      </c>
      <c r="H13" s="64">
        <v>16603.73</v>
      </c>
      <c r="I13" s="64">
        <v>37091.616000000002</v>
      </c>
      <c r="J13" s="64">
        <v>56478.902000000002</v>
      </c>
      <c r="K13" s="149">
        <f t="shared" si="1"/>
        <v>0.70601889533900652</v>
      </c>
      <c r="L13" s="62">
        <f t="shared" si="2"/>
        <v>0.65673401370302842</v>
      </c>
      <c r="M13" s="94"/>
    </row>
    <row r="14" spans="2:15" ht="15" x14ac:dyDescent="0.2">
      <c r="B14" s="172" t="s">
        <v>7</v>
      </c>
      <c r="C14" s="165">
        <v>10925.671</v>
      </c>
      <c r="D14" s="166">
        <v>1193.0450000000001</v>
      </c>
      <c r="E14" s="62">
        <f t="shared" si="0"/>
        <v>9.8446485584776477E-2</v>
      </c>
      <c r="F14" s="138"/>
      <c r="G14" s="185" t="s">
        <v>7</v>
      </c>
      <c r="H14" s="64">
        <v>5149.777</v>
      </c>
      <c r="I14" s="64">
        <v>10925.671</v>
      </c>
      <c r="J14" s="64">
        <v>17268.492999999999</v>
      </c>
      <c r="K14" s="149">
        <f t="shared" si="1"/>
        <v>0.70178190997905832</v>
      </c>
      <c r="L14" s="62">
        <f t="shared" si="2"/>
        <v>0.63269394729464823</v>
      </c>
      <c r="M14" s="33"/>
    </row>
    <row r="15" spans="2:15" ht="15" x14ac:dyDescent="0.2">
      <c r="B15" s="174" t="s">
        <v>9</v>
      </c>
      <c r="C15" s="165">
        <v>40404.898000000001</v>
      </c>
      <c r="D15" s="166">
        <v>2250.9569999999999</v>
      </c>
      <c r="E15" s="62">
        <f t="shared" si="0"/>
        <v>5.2770176567788873E-2</v>
      </c>
      <c r="F15" s="138"/>
      <c r="G15" s="184" t="s">
        <v>9</v>
      </c>
      <c r="H15" s="64">
        <v>13461.76</v>
      </c>
      <c r="I15" s="64">
        <v>37710.076999999997</v>
      </c>
      <c r="J15" s="64">
        <v>53275.396999999997</v>
      </c>
      <c r="K15" s="149">
        <f t="shared" si="1"/>
        <v>0.74731750943122954</v>
      </c>
      <c r="L15" s="62">
        <f t="shared" si="2"/>
        <v>0.70783286701739645</v>
      </c>
      <c r="M15" s="33"/>
    </row>
    <row r="16" spans="2:15" ht="15" x14ac:dyDescent="0.2">
      <c r="B16" s="172" t="s">
        <v>10</v>
      </c>
      <c r="C16" s="165">
        <v>10873.82</v>
      </c>
      <c r="D16" s="166">
        <v>795.42100000000005</v>
      </c>
      <c r="E16" s="62">
        <f t="shared" si="0"/>
        <v>6.8163902005280386E-2</v>
      </c>
      <c r="F16" s="138"/>
      <c r="G16" s="185" t="s">
        <v>10</v>
      </c>
      <c r="H16" s="64">
        <v>4907.4769999999999</v>
      </c>
      <c r="I16" s="64">
        <v>10873.82</v>
      </c>
      <c r="J16" s="64">
        <v>16576.718000000001</v>
      </c>
      <c r="K16" s="149">
        <f t="shared" si="1"/>
        <v>0.70395364148681305</v>
      </c>
      <c r="L16" s="62">
        <f t="shared" si="2"/>
        <v>0.65596941445224555</v>
      </c>
      <c r="M16" s="33"/>
    </row>
    <row r="17" spans="2:13" ht="15" x14ac:dyDescent="0.2">
      <c r="B17" s="174" t="s">
        <v>2</v>
      </c>
      <c r="C17" s="165">
        <v>61626.531999999999</v>
      </c>
      <c r="D17" s="166">
        <v>2081.6880000000001</v>
      </c>
      <c r="E17" s="62">
        <f t="shared" si="0"/>
        <v>3.2675343935209621E-2</v>
      </c>
      <c r="F17" s="138"/>
      <c r="G17" s="184" t="s">
        <v>2</v>
      </c>
      <c r="H17" s="64">
        <v>10541.777</v>
      </c>
      <c r="I17" s="64">
        <v>57340.79</v>
      </c>
      <c r="J17" s="64">
        <v>69777.978000000003</v>
      </c>
      <c r="K17" s="149">
        <f t="shared" si="1"/>
        <v>0.84892401152696051</v>
      </c>
      <c r="L17" s="62">
        <f t="shared" si="2"/>
        <v>0.82176055603101594</v>
      </c>
      <c r="M17" s="33"/>
    </row>
    <row r="18" spans="2:13" ht="16" thickBot="1" x14ac:dyDescent="0.25">
      <c r="B18" s="172" t="s">
        <v>11</v>
      </c>
      <c r="C18" s="177">
        <v>7855.0219999999999</v>
      </c>
      <c r="D18" s="178">
        <v>421.03</v>
      </c>
      <c r="E18" s="75">
        <f t="shared" si="0"/>
        <v>5.0873290791309672E-2</v>
      </c>
      <c r="F18" s="138"/>
      <c r="G18" s="185" t="s">
        <v>11</v>
      </c>
      <c r="H18" s="80">
        <v>1454.171</v>
      </c>
      <c r="I18" s="80">
        <v>7855.0219999999999</v>
      </c>
      <c r="J18" s="80">
        <v>9730.223</v>
      </c>
      <c r="K18" s="147">
        <f t="shared" si="1"/>
        <v>0.85055111275455864</v>
      </c>
      <c r="L18" s="75">
        <f t="shared" si="2"/>
        <v>0.80728077866252401</v>
      </c>
      <c r="M18" s="33"/>
    </row>
    <row r="19" spans="2:13" ht="16" thickBot="1" x14ac:dyDescent="0.25">
      <c r="B19" s="173" t="s">
        <v>5</v>
      </c>
      <c r="C19" s="179">
        <v>127117.853</v>
      </c>
      <c r="D19" s="180">
        <v>6969.1030000000001</v>
      </c>
      <c r="E19" s="56">
        <f t="shared" si="0"/>
        <v>5.1974503769031788E-2</v>
      </c>
      <c r="F19" s="139"/>
      <c r="G19" s="188" t="s">
        <v>66</v>
      </c>
      <c r="H19" s="58">
        <v>39089.767999999996</v>
      </c>
      <c r="I19" s="58">
        <v>116220.073</v>
      </c>
      <c r="J19" s="58">
        <v>161637.29300000001</v>
      </c>
      <c r="K19" s="150">
        <f t="shared" si="1"/>
        <v>0.75816368070455131</v>
      </c>
      <c r="L19" s="56">
        <f t="shared" si="2"/>
        <v>0.71901768980998715</v>
      </c>
      <c r="M19" s="33"/>
    </row>
    <row r="20" spans="2:13" ht="15" x14ac:dyDescent="0.2">
      <c r="B20" s="59" t="s">
        <v>8</v>
      </c>
      <c r="C20" s="165">
        <v>2176.23</v>
      </c>
      <c r="D20" s="166">
        <v>258.60399999999998</v>
      </c>
      <c r="E20" s="62">
        <f t="shared" si="0"/>
        <v>0.10621011535077957</v>
      </c>
      <c r="F20" s="138"/>
      <c r="G20" s="159" t="s">
        <v>8</v>
      </c>
      <c r="H20" s="168">
        <v>5775.6769999999997</v>
      </c>
      <c r="I20" s="168">
        <v>2176.23</v>
      </c>
      <c r="J20" s="168">
        <v>8210.5110000000004</v>
      </c>
      <c r="K20" s="149">
        <f t="shared" si="1"/>
        <v>0.2965508480531846</v>
      </c>
      <c r="L20" s="62">
        <f t="shared" si="2"/>
        <v>0.26505414827408424</v>
      </c>
      <c r="M20" s="33"/>
    </row>
    <row r="21" spans="2:13" ht="15" x14ac:dyDescent="0.2">
      <c r="B21" s="59" t="s">
        <v>37</v>
      </c>
      <c r="C21" s="165">
        <v>30275.607</v>
      </c>
      <c r="D21" s="166">
        <v>2539.7860000000001</v>
      </c>
      <c r="E21" s="62">
        <f t="shared" si="0"/>
        <v>7.7396178068018268E-2</v>
      </c>
      <c r="F21" s="138"/>
      <c r="G21" s="159" t="s">
        <v>37</v>
      </c>
      <c r="H21" s="168">
        <v>12134.878000000001</v>
      </c>
      <c r="I21" s="168">
        <v>30275.607</v>
      </c>
      <c r="J21" s="168">
        <v>44950.271000000001</v>
      </c>
      <c r="K21" s="149">
        <f t="shared" si="1"/>
        <v>0.73003771211968882</v>
      </c>
      <c r="L21" s="62">
        <f t="shared" si="2"/>
        <v>0.67353558335610475</v>
      </c>
      <c r="M21" s="33"/>
    </row>
    <row r="22" spans="2:13" ht="15" x14ac:dyDescent="0.2">
      <c r="B22" s="169" t="s">
        <v>13</v>
      </c>
      <c r="C22" s="167">
        <v>73708.546000000002</v>
      </c>
      <c r="D22" s="168">
        <v>5039.1229999999996</v>
      </c>
      <c r="E22" s="62">
        <f t="shared" si="0"/>
        <v>6.3990757618489005E-2</v>
      </c>
      <c r="F22" s="138"/>
      <c r="G22" s="182" t="s">
        <v>65</v>
      </c>
      <c r="H22" s="168">
        <v>30749.985000000001</v>
      </c>
      <c r="I22" s="168">
        <v>68701.054000000004</v>
      </c>
      <c r="J22" s="168">
        <v>104270.70699999999</v>
      </c>
      <c r="K22" s="149">
        <f t="shared" si="1"/>
        <v>0.70509469164719485</v>
      </c>
      <c r="L22" s="62">
        <f t="shared" si="2"/>
        <v>0.65887204543458222</v>
      </c>
      <c r="M22" s="33"/>
    </row>
    <row r="23" spans="2:13" ht="15" x14ac:dyDescent="0.2">
      <c r="B23" s="171" t="s">
        <v>14</v>
      </c>
      <c r="C23" s="167">
        <v>21379.449000000001</v>
      </c>
      <c r="D23" s="168">
        <v>2068.1109999999999</v>
      </c>
      <c r="E23" s="62">
        <f t="shared" si="0"/>
        <v>8.8201544211849753E-2</v>
      </c>
      <c r="F23" s="138"/>
      <c r="G23" s="183" t="s">
        <v>14</v>
      </c>
      <c r="H23" s="168">
        <v>10647.254000000001</v>
      </c>
      <c r="I23" s="168">
        <v>21379.449000000001</v>
      </c>
      <c r="J23" s="168">
        <v>34094.813999999998</v>
      </c>
      <c r="K23" s="149">
        <f t="shared" si="1"/>
        <v>0.68771631955522616</v>
      </c>
      <c r="L23" s="62">
        <f t="shared" si="2"/>
        <v>0.62705867819076533</v>
      </c>
      <c r="M23" s="33"/>
    </row>
    <row r="24" spans="2:13" ht="15" x14ac:dyDescent="0.2">
      <c r="B24" s="174" t="s">
        <v>0</v>
      </c>
      <c r="C24" s="165">
        <v>4671.8559999999998</v>
      </c>
      <c r="D24" s="166">
        <v>597.51300000000003</v>
      </c>
      <c r="E24" s="62">
        <f t="shared" si="0"/>
        <v>0.11339365301613914</v>
      </c>
      <c r="F24" s="138"/>
      <c r="G24" s="184" t="s">
        <v>0</v>
      </c>
      <c r="H24" s="168">
        <v>4816.348</v>
      </c>
      <c r="I24" s="168">
        <v>4348.277</v>
      </c>
      <c r="J24" s="168">
        <v>9745.7739999999994</v>
      </c>
      <c r="K24" s="149">
        <f t="shared" si="1"/>
        <v>0.50580138632395943</v>
      </c>
      <c r="L24" s="62">
        <f t="shared" si="2"/>
        <v>0.44617051452249973</v>
      </c>
      <c r="M24" s="33"/>
    </row>
    <row r="25" spans="2:13" ht="15" x14ac:dyDescent="0.2">
      <c r="B25" s="172" t="s">
        <v>12</v>
      </c>
      <c r="C25" s="165">
        <v>1436.8879999999999</v>
      </c>
      <c r="D25" s="166">
        <v>241.679</v>
      </c>
      <c r="E25" s="62">
        <f t="shared" si="0"/>
        <v>0.14397935858383967</v>
      </c>
      <c r="F25" s="138"/>
      <c r="G25" s="185" t="s">
        <v>12</v>
      </c>
      <c r="H25" s="168">
        <v>1730.559</v>
      </c>
      <c r="I25" s="168">
        <v>1436.8879999999999</v>
      </c>
      <c r="J25" s="168">
        <v>3409.1260000000002</v>
      </c>
      <c r="K25" s="149">
        <f t="shared" si="1"/>
        <v>0.49237458515760346</v>
      </c>
      <c r="L25" s="62">
        <f t="shared" si="2"/>
        <v>0.42148280820362749</v>
      </c>
      <c r="M25" s="33"/>
    </row>
    <row r="26" spans="2:13" ht="15" x14ac:dyDescent="0.2">
      <c r="B26" s="174" t="s">
        <v>1</v>
      </c>
      <c r="C26" s="165">
        <v>32931.934999999998</v>
      </c>
      <c r="D26" s="166">
        <v>2434.1640000000002</v>
      </c>
      <c r="E26" s="62">
        <f t="shared" si="0"/>
        <v>6.8827608043510832E-2</v>
      </c>
      <c r="F26" s="138"/>
      <c r="G26" s="184" t="s">
        <v>1</v>
      </c>
      <c r="H26" s="168">
        <v>14030.083000000001</v>
      </c>
      <c r="I26" s="168">
        <v>30723.004000000001</v>
      </c>
      <c r="J26" s="168">
        <v>47117.112999999998</v>
      </c>
      <c r="K26" s="149">
        <f t="shared" si="1"/>
        <v>0.70222956996537544</v>
      </c>
      <c r="L26" s="62">
        <f t="shared" si="2"/>
        <v>0.65205616481638007</v>
      </c>
      <c r="M26" s="94"/>
    </row>
    <row r="27" spans="2:13" ht="15" x14ac:dyDescent="0.2">
      <c r="B27" s="172" t="s">
        <v>7</v>
      </c>
      <c r="C27" s="165">
        <v>9887.3070000000007</v>
      </c>
      <c r="D27" s="166">
        <v>1089.4359999999999</v>
      </c>
      <c r="E27" s="62">
        <f t="shared" si="0"/>
        <v>9.9249476825684982E-2</v>
      </c>
      <c r="F27" s="138"/>
      <c r="G27" s="185" t="s">
        <v>7</v>
      </c>
      <c r="H27" s="168">
        <v>4579.2190000000001</v>
      </c>
      <c r="I27" s="168">
        <v>9887.3070000000007</v>
      </c>
      <c r="J27" s="168">
        <v>15555.962</v>
      </c>
      <c r="K27" s="149">
        <f t="shared" si="1"/>
        <v>0.70562932719943638</v>
      </c>
      <c r="L27" s="62">
        <f t="shared" si="2"/>
        <v>0.63559598564203235</v>
      </c>
      <c r="M27" s="76"/>
    </row>
    <row r="28" spans="2:13" ht="15" x14ac:dyDescent="0.2">
      <c r="B28" s="174" t="s">
        <v>9</v>
      </c>
      <c r="C28" s="165">
        <v>36104.754999999997</v>
      </c>
      <c r="D28" s="166">
        <v>2007.4459999999999</v>
      </c>
      <c r="E28" s="62">
        <f t="shared" si="0"/>
        <v>5.2672003907620023E-2</v>
      </c>
      <c r="F28" s="138"/>
      <c r="G28" s="184" t="s">
        <v>9</v>
      </c>
      <c r="H28" s="168">
        <v>11903.554</v>
      </c>
      <c r="I28" s="168">
        <v>33629.773000000001</v>
      </c>
      <c r="J28" s="168">
        <v>47407.82</v>
      </c>
      <c r="K28" s="149">
        <f t="shared" si="1"/>
        <v>0.74891159306629163</v>
      </c>
      <c r="L28" s="62">
        <f t="shared" si="2"/>
        <v>0.70937185046686391</v>
      </c>
      <c r="M28" s="33"/>
    </row>
    <row r="29" spans="2:13" ht="15" x14ac:dyDescent="0.2">
      <c r="B29" s="172" t="s">
        <v>10</v>
      </c>
      <c r="C29" s="165">
        <v>10055.254000000001</v>
      </c>
      <c r="D29" s="166">
        <v>736.99599999999998</v>
      </c>
      <c r="E29" s="62">
        <f t="shared" si="0"/>
        <v>6.8289374319534843E-2</v>
      </c>
      <c r="F29" s="138"/>
      <c r="G29" s="185" t="s">
        <v>10</v>
      </c>
      <c r="H29" s="168">
        <v>4337.4759999999997</v>
      </c>
      <c r="I29" s="168">
        <v>10055.254000000001</v>
      </c>
      <c r="J29" s="168">
        <v>15129.726000000001</v>
      </c>
      <c r="K29" s="149">
        <f t="shared" si="1"/>
        <v>0.71331430589027189</v>
      </c>
      <c r="L29" s="62">
        <f t="shared" si="2"/>
        <v>0.66460251824785199</v>
      </c>
      <c r="M29" s="33"/>
    </row>
    <row r="30" spans="2:13" ht="15" x14ac:dyDescent="0.2">
      <c r="B30" s="174" t="s">
        <v>2</v>
      </c>
      <c r="C30" s="165">
        <v>51233.078000000001</v>
      </c>
      <c r="D30" s="166">
        <v>1671.375</v>
      </c>
      <c r="E30" s="62">
        <f t="shared" si="0"/>
        <v>3.1592331178624984E-2</v>
      </c>
      <c r="F30" s="138"/>
      <c r="G30" s="184" t="s">
        <v>2</v>
      </c>
      <c r="H30" s="168">
        <v>8339.7829999999994</v>
      </c>
      <c r="I30" s="168">
        <v>47519.019</v>
      </c>
      <c r="J30" s="168">
        <v>57366.586000000003</v>
      </c>
      <c r="K30" s="149">
        <f t="shared" si="1"/>
        <v>0.85462298558258287</v>
      </c>
      <c r="L30" s="62">
        <f t="shared" si="2"/>
        <v>0.82833967145961929</v>
      </c>
      <c r="M30" s="77"/>
    </row>
    <row r="31" spans="2:13" ht="16" thickBot="1" x14ac:dyDescent="0.25">
      <c r="B31" s="172" t="s">
        <v>11</v>
      </c>
      <c r="C31" s="177">
        <v>7139.1629999999996</v>
      </c>
      <c r="D31" s="178">
        <v>367.64299999999997</v>
      </c>
      <c r="E31" s="75">
        <f t="shared" si="0"/>
        <v>4.8974623828030188E-2</v>
      </c>
      <c r="F31" s="138"/>
      <c r="G31" s="185" t="s">
        <v>11</v>
      </c>
      <c r="H31" s="168">
        <v>1230.962</v>
      </c>
      <c r="I31" s="168">
        <v>7139.1629999999996</v>
      </c>
      <c r="J31" s="168">
        <v>8737.768</v>
      </c>
      <c r="K31" s="149">
        <f t="shared" si="1"/>
        <v>0.85912168874247985</v>
      </c>
      <c r="L31" s="62">
        <f t="shared" si="2"/>
        <v>0.81704652721381477</v>
      </c>
      <c r="M31" s="33"/>
    </row>
    <row r="32" spans="2:13" ht="16" thickBot="1" x14ac:dyDescent="0.25">
      <c r="B32" s="173" t="s">
        <v>16</v>
      </c>
      <c r="C32" s="179">
        <v>90035.95</v>
      </c>
      <c r="D32" s="180">
        <v>3835.8609999999999</v>
      </c>
      <c r="E32" s="56">
        <f t="shared" si="0"/>
        <v>4.0862756978237054E-2</v>
      </c>
      <c r="F32" s="139"/>
      <c r="G32" s="160" t="s">
        <v>68</v>
      </c>
      <c r="H32" s="58">
        <v>25080.89</v>
      </c>
      <c r="I32" s="58">
        <v>81285.327999999994</v>
      </c>
      <c r="J32" s="58">
        <v>109781.193</v>
      </c>
      <c r="K32" s="150">
        <f t="shared" si="1"/>
        <v>0.77153746179457172</v>
      </c>
      <c r="L32" s="56">
        <f t="shared" si="2"/>
        <v>0.74043035768430754</v>
      </c>
      <c r="M32" s="33"/>
    </row>
    <row r="33" spans="2:13" ht="15" x14ac:dyDescent="0.2">
      <c r="B33" s="59" t="s">
        <v>8</v>
      </c>
      <c r="C33" s="165">
        <v>1520.143</v>
      </c>
      <c r="D33" s="166">
        <v>115.286</v>
      </c>
      <c r="E33" s="62">
        <f t="shared" si="0"/>
        <v>7.0492818703838556E-2</v>
      </c>
      <c r="F33" s="138"/>
      <c r="G33" s="159" t="s">
        <v>8</v>
      </c>
      <c r="H33" s="64">
        <v>2745.9769999999999</v>
      </c>
      <c r="I33" s="64">
        <v>1520.143</v>
      </c>
      <c r="J33" s="64">
        <v>4381.4059999999999</v>
      </c>
      <c r="K33" s="149">
        <f t="shared" si="1"/>
        <v>0.37326579641329749</v>
      </c>
      <c r="L33" s="62">
        <f t="shared" si="2"/>
        <v>0.34695323829839098</v>
      </c>
      <c r="M33" s="33"/>
    </row>
    <row r="34" spans="2:13" ht="15" x14ac:dyDescent="0.2">
      <c r="B34" s="59" t="s">
        <v>37</v>
      </c>
      <c r="C34" s="165">
        <v>18545.016</v>
      </c>
      <c r="D34" s="166">
        <v>1161.645</v>
      </c>
      <c r="E34" s="62">
        <f t="shared" si="0"/>
        <v>5.894682006251592E-2</v>
      </c>
      <c r="F34" s="138"/>
      <c r="G34" s="159" t="s">
        <v>37</v>
      </c>
      <c r="H34" s="68">
        <v>6367.442</v>
      </c>
      <c r="I34" s="68">
        <v>18545.016</v>
      </c>
      <c r="J34" s="68">
        <v>26074.102999999999</v>
      </c>
      <c r="K34" s="149">
        <f t="shared" si="1"/>
        <v>0.75579439875649801</v>
      </c>
      <c r="L34" s="62">
        <f t="shared" si="2"/>
        <v>0.71124272232874131</v>
      </c>
      <c r="M34" s="33"/>
    </row>
    <row r="35" spans="2:13" ht="15" x14ac:dyDescent="0.2">
      <c r="B35" s="169" t="s">
        <v>13</v>
      </c>
      <c r="C35" s="167">
        <v>49060.425999999999</v>
      </c>
      <c r="D35" s="168">
        <v>2526.9450000000002</v>
      </c>
      <c r="E35" s="62">
        <f t="shared" si="0"/>
        <v>4.8983791013502129E-2</v>
      </c>
      <c r="F35" s="138"/>
      <c r="G35" s="182" t="s">
        <v>65</v>
      </c>
      <c r="H35" s="64">
        <v>18735.900000000001</v>
      </c>
      <c r="I35" s="64">
        <v>45035.819000000003</v>
      </c>
      <c r="J35" s="64">
        <v>66139.351999999999</v>
      </c>
      <c r="K35" s="149">
        <f t="shared" si="1"/>
        <v>0.71672084117183366</v>
      </c>
      <c r="L35" s="62">
        <f t="shared" si="2"/>
        <v>0.68092319682841773</v>
      </c>
      <c r="M35" s="33"/>
    </row>
    <row r="36" spans="2:13" ht="15" x14ac:dyDescent="0.2">
      <c r="B36" s="171" t="s">
        <v>14</v>
      </c>
      <c r="C36" s="167">
        <v>12301.138999999999</v>
      </c>
      <c r="D36" s="168">
        <v>877.02499999999998</v>
      </c>
      <c r="E36" s="62">
        <f t="shared" si="0"/>
        <v>6.6551379994967436E-2</v>
      </c>
      <c r="F36" s="138"/>
      <c r="G36" s="183" t="s">
        <v>14</v>
      </c>
      <c r="H36" s="64">
        <v>5409.6139999999996</v>
      </c>
      <c r="I36" s="64">
        <v>12301.138999999999</v>
      </c>
      <c r="J36" s="64">
        <v>18587.777999999998</v>
      </c>
      <c r="K36" s="149">
        <f t="shared" si="1"/>
        <v>0.70896930230175981</v>
      </c>
      <c r="L36" s="62">
        <f t="shared" si="2"/>
        <v>0.66178641685950845</v>
      </c>
      <c r="M36" s="33"/>
    </row>
    <row r="37" spans="2:13" ht="15" x14ac:dyDescent="0.2">
      <c r="B37" s="174" t="s">
        <v>0</v>
      </c>
      <c r="C37" s="165">
        <v>2731.52</v>
      </c>
      <c r="D37" s="166">
        <v>254.024</v>
      </c>
      <c r="E37" s="62">
        <f t="shared" si="0"/>
        <v>8.5084661287859104E-2</v>
      </c>
      <c r="F37" s="138"/>
      <c r="G37" s="184" t="s">
        <v>0</v>
      </c>
      <c r="H37" s="64">
        <v>2545.8420000000001</v>
      </c>
      <c r="I37" s="64">
        <v>2540.3440000000001</v>
      </c>
      <c r="J37" s="64">
        <v>5332.9939999999997</v>
      </c>
      <c r="K37" s="149">
        <f t="shared" si="1"/>
        <v>0.52262425196803142</v>
      </c>
      <c r="L37" s="62">
        <f t="shared" si="2"/>
        <v>0.47634480743837332</v>
      </c>
      <c r="M37" s="33"/>
    </row>
    <row r="38" spans="2:13" ht="15" x14ac:dyDescent="0.2">
      <c r="B38" s="172" t="s">
        <v>12</v>
      </c>
      <c r="C38" s="165">
        <v>792.56500000000005</v>
      </c>
      <c r="D38" s="166">
        <v>99.486000000000004</v>
      </c>
      <c r="E38" s="62">
        <f t="shared" si="0"/>
        <v>0.1115250137043734</v>
      </c>
      <c r="F38" s="138"/>
      <c r="G38" s="185" t="s">
        <v>12</v>
      </c>
      <c r="H38" s="64">
        <v>853.61</v>
      </c>
      <c r="I38" s="64">
        <v>792.56500000000005</v>
      </c>
      <c r="J38" s="64">
        <v>1745.6610000000001</v>
      </c>
      <c r="K38" s="149">
        <f t="shared" si="1"/>
        <v>0.51101044246276917</v>
      </c>
      <c r="L38" s="62">
        <f t="shared" si="2"/>
        <v>0.45401999586403091</v>
      </c>
      <c r="M38" s="33"/>
    </row>
    <row r="39" spans="2:13" ht="15" x14ac:dyDescent="0.2">
      <c r="B39" s="174" t="s">
        <v>1</v>
      </c>
      <c r="C39" s="165">
        <v>21681.626</v>
      </c>
      <c r="D39" s="166">
        <v>1176.0830000000001</v>
      </c>
      <c r="E39" s="62">
        <f t="shared" si="0"/>
        <v>5.1452356839436539E-2</v>
      </c>
      <c r="F39" s="138"/>
      <c r="G39" s="184" t="s">
        <v>1</v>
      </c>
      <c r="H39" s="64">
        <v>8566.3709999999992</v>
      </c>
      <c r="I39" s="64">
        <v>19920.848000000002</v>
      </c>
      <c r="J39" s="64">
        <v>29613.756000000001</v>
      </c>
      <c r="K39" s="149">
        <f t="shared" si="1"/>
        <v>0.7107300066901342</v>
      </c>
      <c r="L39" s="62">
        <f t="shared" si="2"/>
        <v>0.67268900304304535</v>
      </c>
      <c r="M39" s="94"/>
    </row>
    <row r="40" spans="2:13" ht="15" x14ac:dyDescent="0.2">
      <c r="B40" s="172" t="s">
        <v>7</v>
      </c>
      <c r="C40" s="165">
        <v>5545.6750000000002</v>
      </c>
      <c r="D40" s="166">
        <v>461.16699999999997</v>
      </c>
      <c r="E40" s="62">
        <f t="shared" si="0"/>
        <v>7.6773619149629699E-2</v>
      </c>
      <c r="F40" s="138"/>
      <c r="G40" s="185" t="s">
        <v>7</v>
      </c>
      <c r="H40" s="64">
        <v>2260.9850000000001</v>
      </c>
      <c r="I40" s="64">
        <v>5545.6750000000002</v>
      </c>
      <c r="J40" s="64">
        <v>8267.8269999999993</v>
      </c>
      <c r="K40" s="149">
        <f t="shared" si="1"/>
        <v>0.72653213474350631</v>
      </c>
      <c r="L40" s="62">
        <f t="shared" si="2"/>
        <v>0.67075363333074101</v>
      </c>
      <c r="M40" s="33"/>
    </row>
    <row r="41" spans="2:13" ht="15" x14ac:dyDescent="0.2">
      <c r="B41" s="174" t="s">
        <v>9</v>
      </c>
      <c r="C41" s="165">
        <v>24647.279999999999</v>
      </c>
      <c r="D41" s="166">
        <v>1096.838</v>
      </c>
      <c r="E41" s="62">
        <f t="shared" si="0"/>
        <v>4.2605382713053135E-2</v>
      </c>
      <c r="F41" s="138"/>
      <c r="G41" s="184" t="s">
        <v>9</v>
      </c>
      <c r="H41" s="64">
        <v>7623.6869999999999</v>
      </c>
      <c r="I41" s="64">
        <v>22574.627</v>
      </c>
      <c r="J41" s="64">
        <v>31192.601999999999</v>
      </c>
      <c r="K41" s="149">
        <f t="shared" si="1"/>
        <v>0.75559310505741073</v>
      </c>
      <c r="L41" s="62">
        <f t="shared" si="2"/>
        <v>0.7237173416953161</v>
      </c>
      <c r="M41" s="33"/>
    </row>
    <row r="42" spans="2:13" ht="15" x14ac:dyDescent="0.2">
      <c r="B42" s="172" t="s">
        <v>10</v>
      </c>
      <c r="C42" s="165">
        <v>5962.8990000000003</v>
      </c>
      <c r="D42" s="166">
        <v>316.37200000000001</v>
      </c>
      <c r="E42" s="62">
        <f t="shared" si="0"/>
        <v>5.0383555670714002E-2</v>
      </c>
      <c r="F42" s="138"/>
      <c r="G42" s="185" t="s">
        <v>10</v>
      </c>
      <c r="H42" s="64">
        <v>2295.0189999999998</v>
      </c>
      <c r="I42" s="64">
        <v>5962.8990000000003</v>
      </c>
      <c r="J42" s="64">
        <v>8574.2900000000009</v>
      </c>
      <c r="K42" s="149">
        <f t="shared" si="1"/>
        <v>0.7323371381187247</v>
      </c>
      <c r="L42" s="62">
        <f t="shared" si="2"/>
        <v>0.69543938915058856</v>
      </c>
      <c r="M42" s="33"/>
    </row>
    <row r="43" spans="2:13" ht="15" x14ac:dyDescent="0.2">
      <c r="B43" s="174" t="s">
        <v>2</v>
      </c>
      <c r="C43" s="165">
        <v>39455.381000000001</v>
      </c>
      <c r="D43" s="166">
        <v>1193.6289999999999</v>
      </c>
      <c r="E43" s="62">
        <f t="shared" si="0"/>
        <v>2.9364282180550028E-2</v>
      </c>
      <c r="F43" s="138"/>
      <c r="G43" s="184" t="s">
        <v>2</v>
      </c>
      <c r="H43" s="64">
        <v>6344.99</v>
      </c>
      <c r="I43" s="64">
        <v>36249.508999999998</v>
      </c>
      <c r="J43" s="64">
        <v>43641.841</v>
      </c>
      <c r="K43" s="149">
        <f t="shared" si="1"/>
        <v>0.85461222866377251</v>
      </c>
      <c r="L43" s="62">
        <f t="shared" si="2"/>
        <v>0.83061365353491845</v>
      </c>
      <c r="M43" s="33"/>
    </row>
    <row r="44" spans="2:13" ht="16" thickBot="1" x14ac:dyDescent="0.25">
      <c r="B44" s="172" t="s">
        <v>11</v>
      </c>
      <c r="C44" s="177">
        <v>4990.4179999999997</v>
      </c>
      <c r="D44" s="178">
        <v>223.416</v>
      </c>
      <c r="E44" s="75">
        <f t="shared" si="0"/>
        <v>4.285061626434597E-2</v>
      </c>
      <c r="F44" s="138"/>
      <c r="G44" s="185" t="s">
        <v>11</v>
      </c>
      <c r="H44" s="64">
        <v>803.68799999999999</v>
      </c>
      <c r="I44" s="64">
        <v>4990.4179999999997</v>
      </c>
      <c r="J44" s="64">
        <v>6017.5219999999999</v>
      </c>
      <c r="K44" s="149">
        <f t="shared" si="1"/>
        <v>0.86644203378068241</v>
      </c>
      <c r="L44" s="62">
        <f t="shared" si="2"/>
        <v>0.82931445867584697</v>
      </c>
      <c r="M44" s="33"/>
    </row>
    <row r="45" spans="2:13" ht="16" thickBot="1" x14ac:dyDescent="0.25">
      <c r="B45" s="173" t="s">
        <v>87</v>
      </c>
      <c r="C45" s="179">
        <v>15202.3</v>
      </c>
      <c r="D45" s="180">
        <v>1472.2159999999999</v>
      </c>
      <c r="E45" s="56">
        <f t="shared" si="0"/>
        <v>8.8291378292479364E-2</v>
      </c>
      <c r="F45" s="139"/>
      <c r="G45" s="160" t="s">
        <v>86</v>
      </c>
      <c r="H45" s="58">
        <v>6309.9939999999997</v>
      </c>
      <c r="I45" s="58">
        <v>14137.207</v>
      </c>
      <c r="J45" s="58">
        <v>21841.355</v>
      </c>
      <c r="K45" s="150">
        <f t="shared" si="1"/>
        <v>0.71109878485103151</v>
      </c>
      <c r="L45" s="56">
        <f t="shared" si="2"/>
        <v>0.64726785494764405</v>
      </c>
      <c r="M45" s="33"/>
    </row>
    <row r="46" spans="2:13" ht="15" x14ac:dyDescent="0.2">
      <c r="B46" s="59" t="s">
        <v>8</v>
      </c>
      <c r="C46" s="165">
        <v>228.15799999999999</v>
      </c>
      <c r="D46" s="166">
        <v>34.853000000000002</v>
      </c>
      <c r="E46" s="62">
        <f t="shared" si="0"/>
        <v>0.13251537007957845</v>
      </c>
      <c r="F46" s="138"/>
      <c r="G46" s="159" t="s">
        <v>8</v>
      </c>
      <c r="H46" s="64">
        <v>871.40899999999999</v>
      </c>
      <c r="I46" s="64">
        <v>228.15799999999999</v>
      </c>
      <c r="J46" s="64">
        <v>1134.42</v>
      </c>
      <c r="K46" s="149">
        <f t="shared" si="1"/>
        <v>0.23184622979143532</v>
      </c>
      <c r="L46" s="62">
        <f t="shared" si="2"/>
        <v>0.20112304084906824</v>
      </c>
      <c r="M46" s="33"/>
    </row>
    <row r="47" spans="2:13" ht="15" x14ac:dyDescent="0.2">
      <c r="B47" s="59" t="s">
        <v>37</v>
      </c>
      <c r="C47" s="165">
        <v>3845.3829999999998</v>
      </c>
      <c r="D47" s="166">
        <v>550.84199999999998</v>
      </c>
      <c r="E47" s="62">
        <f t="shared" si="0"/>
        <v>0.12529886436658724</v>
      </c>
      <c r="F47" s="138"/>
      <c r="G47" s="159" t="s">
        <v>37</v>
      </c>
      <c r="H47" s="68">
        <v>1968.8889999999999</v>
      </c>
      <c r="I47" s="68">
        <v>3845.3829999999998</v>
      </c>
      <c r="J47" s="68">
        <v>6365.1139999999996</v>
      </c>
      <c r="K47" s="149">
        <f t="shared" si="1"/>
        <v>0.69067498241194103</v>
      </c>
      <c r="L47" s="62">
        <f t="shared" si="2"/>
        <v>0.60413419146931224</v>
      </c>
      <c r="M47" s="33"/>
    </row>
    <row r="48" spans="2:13" ht="15" x14ac:dyDescent="0.2">
      <c r="B48" s="169" t="s">
        <v>13</v>
      </c>
      <c r="C48" s="167">
        <v>10232.067999999999</v>
      </c>
      <c r="D48" s="168">
        <v>1250.9680000000001</v>
      </c>
      <c r="E48" s="62">
        <f t="shared" si="0"/>
        <v>0.10894052757476333</v>
      </c>
      <c r="F48" s="138"/>
      <c r="G48" s="182" t="s">
        <v>65</v>
      </c>
      <c r="H48" s="64">
        <v>5474.6689999999999</v>
      </c>
      <c r="I48" s="64">
        <v>9677.0720000000001</v>
      </c>
      <c r="J48" s="64">
        <v>16368.873</v>
      </c>
      <c r="K48" s="149">
        <f t="shared" si="1"/>
        <v>0.66554392596240441</v>
      </c>
      <c r="L48" s="62">
        <f t="shared" si="2"/>
        <v>0.59118743239073335</v>
      </c>
      <c r="M48" s="33"/>
    </row>
    <row r="49" spans="2:13" ht="15" x14ac:dyDescent="0.2">
      <c r="B49" s="171" t="s">
        <v>14</v>
      </c>
      <c r="C49" s="167">
        <v>3009.22</v>
      </c>
      <c r="D49" s="168">
        <v>479.93200000000002</v>
      </c>
      <c r="E49" s="62">
        <f t="shared" si="0"/>
        <v>0.13754975420961885</v>
      </c>
      <c r="F49" s="138"/>
      <c r="G49" s="183" t="s">
        <v>14</v>
      </c>
      <c r="H49" s="64">
        <v>1811.943</v>
      </c>
      <c r="I49" s="64">
        <v>3009.22</v>
      </c>
      <c r="J49" s="64">
        <v>5301.0950000000003</v>
      </c>
      <c r="K49" s="149">
        <f t="shared" si="1"/>
        <v>0.65819458055364033</v>
      </c>
      <c r="L49" s="62">
        <f t="shared" si="2"/>
        <v>0.56766007777638383</v>
      </c>
      <c r="M49" s="33"/>
    </row>
    <row r="50" spans="2:13" ht="15" x14ac:dyDescent="0.2">
      <c r="B50" s="174" t="s">
        <v>0</v>
      </c>
      <c r="C50" s="165">
        <v>614.625</v>
      </c>
      <c r="D50" s="166">
        <v>150.75</v>
      </c>
      <c r="E50" s="62">
        <f t="shared" si="0"/>
        <v>0.1969622733953944</v>
      </c>
      <c r="F50" s="138"/>
      <c r="G50" s="184" t="s">
        <v>0</v>
      </c>
      <c r="H50" s="64">
        <v>1012.0359999999999</v>
      </c>
      <c r="I50" s="64">
        <v>547.92899999999997</v>
      </c>
      <c r="J50" s="64">
        <v>1707.5609999999999</v>
      </c>
      <c r="K50" s="149">
        <f t="shared" si="1"/>
        <v>0.40732073407626435</v>
      </c>
      <c r="L50" s="62">
        <f t="shared" si="2"/>
        <v>0.32088399770198545</v>
      </c>
      <c r="M50" s="33"/>
    </row>
    <row r="51" spans="2:13" ht="15" x14ac:dyDescent="0.2">
      <c r="B51" s="172" t="s">
        <v>12</v>
      </c>
      <c r="C51" s="165">
        <v>133.547</v>
      </c>
      <c r="D51" s="166">
        <v>52.3</v>
      </c>
      <c r="E51" s="62">
        <f t="shared" si="0"/>
        <v>0.28141428164027399</v>
      </c>
      <c r="F51" s="138"/>
      <c r="G51" s="185" t="s">
        <v>12</v>
      </c>
      <c r="H51" s="64">
        <v>275.35599999999999</v>
      </c>
      <c r="I51" s="64">
        <v>133.547</v>
      </c>
      <c r="J51" s="64">
        <v>461.20299999999997</v>
      </c>
      <c r="K51" s="149">
        <f t="shared" si="1"/>
        <v>0.40296138576722179</v>
      </c>
      <c r="L51" s="62">
        <f t="shared" si="2"/>
        <v>0.28956229686276974</v>
      </c>
      <c r="M51" s="33"/>
    </row>
    <row r="52" spans="2:13" ht="15" x14ac:dyDescent="0.2">
      <c r="B52" s="174" t="s">
        <v>1</v>
      </c>
      <c r="C52" s="165">
        <v>4899.5200000000004</v>
      </c>
      <c r="D52" s="166">
        <v>639.48699999999997</v>
      </c>
      <c r="E52" s="62">
        <f t="shared" si="0"/>
        <v>0.11545156018037166</v>
      </c>
      <c r="F52" s="138"/>
      <c r="G52" s="184" t="s">
        <v>1</v>
      </c>
      <c r="H52" s="64">
        <v>2679.3510000000001</v>
      </c>
      <c r="I52" s="64">
        <v>4647.6080000000002</v>
      </c>
      <c r="J52" s="64">
        <v>7956.31</v>
      </c>
      <c r="K52" s="149">
        <f t="shared" si="1"/>
        <v>0.66324200540200173</v>
      </c>
      <c r="L52" s="62">
        <f t="shared" si="2"/>
        <v>0.5841411408052225</v>
      </c>
      <c r="M52" s="94"/>
    </row>
    <row r="53" spans="2:13" ht="15" x14ac:dyDescent="0.2">
      <c r="B53" s="172" t="s">
        <v>7</v>
      </c>
      <c r="C53" s="165">
        <v>1544.6869999999999</v>
      </c>
      <c r="D53" s="166">
        <v>258.98099999999999</v>
      </c>
      <c r="E53" s="62">
        <f t="shared" si="0"/>
        <v>0.14358573750823322</v>
      </c>
      <c r="F53" s="138"/>
      <c r="G53" s="185" t="s">
        <v>7</v>
      </c>
      <c r="H53" s="64">
        <v>874.54300000000001</v>
      </c>
      <c r="I53" s="64">
        <v>1544.6869999999999</v>
      </c>
      <c r="J53" s="64">
        <v>2678.2109999999998</v>
      </c>
      <c r="K53" s="149">
        <f t="shared" si="1"/>
        <v>0.67346000744526846</v>
      </c>
      <c r="L53" s="62">
        <f t="shared" si="2"/>
        <v>0.57676075559393936</v>
      </c>
      <c r="M53" s="33"/>
    </row>
    <row r="54" spans="2:13" ht="15" x14ac:dyDescent="0.2">
      <c r="B54" s="174" t="s">
        <v>9</v>
      </c>
      <c r="C54" s="165">
        <v>4717.9229999999998</v>
      </c>
      <c r="D54" s="166">
        <v>460.73099999999999</v>
      </c>
      <c r="E54" s="62">
        <f t="shared" si="0"/>
        <v>8.8967326258908214E-2</v>
      </c>
      <c r="F54" s="138"/>
      <c r="G54" s="184" t="s">
        <v>9</v>
      </c>
      <c r="H54" s="64">
        <v>1783.2819999999999</v>
      </c>
      <c r="I54" s="64">
        <v>4481.5349999999999</v>
      </c>
      <c r="J54" s="64">
        <v>6705.0020000000004</v>
      </c>
      <c r="K54" s="149">
        <f t="shared" si="1"/>
        <v>0.73403706665561019</v>
      </c>
      <c r="L54" s="62">
        <f t="shared" si="2"/>
        <v>0.66838682523882909</v>
      </c>
      <c r="M54" s="33"/>
    </row>
    <row r="55" spans="2:13" ht="15" x14ac:dyDescent="0.2">
      <c r="B55" s="172" t="s">
        <v>10</v>
      </c>
      <c r="C55" s="165">
        <v>1330.9860000000001</v>
      </c>
      <c r="D55" s="166">
        <v>168.65100000000001</v>
      </c>
      <c r="E55" s="62">
        <f t="shared" si="0"/>
        <v>0.11246121561417863</v>
      </c>
      <c r="F55" s="138"/>
      <c r="G55" s="185" t="s">
        <v>10</v>
      </c>
      <c r="H55" s="64">
        <v>662.04399999999998</v>
      </c>
      <c r="I55" s="64">
        <v>1330.9860000000001</v>
      </c>
      <c r="J55" s="64">
        <v>2161.681</v>
      </c>
      <c r="K55" s="149">
        <f t="shared" si="1"/>
        <v>0.69373649488523059</v>
      </c>
      <c r="L55" s="62">
        <f t="shared" si="2"/>
        <v>0.61571804535451813</v>
      </c>
      <c r="M55" s="33"/>
    </row>
    <row r="56" spans="2:13" ht="15" x14ac:dyDescent="0.2">
      <c r="B56" s="174" t="s">
        <v>2</v>
      </c>
      <c r="C56" s="165">
        <v>4742.0749999999998</v>
      </c>
      <c r="D56" s="166">
        <v>186.39400000000001</v>
      </c>
      <c r="E56" s="62">
        <f t="shared" si="0"/>
        <v>3.7819858459087398E-2</v>
      </c>
      <c r="F56" s="138"/>
      <c r="G56" s="184" t="s">
        <v>2</v>
      </c>
      <c r="H56" s="64">
        <v>835.32500000000005</v>
      </c>
      <c r="I56" s="64">
        <v>4460.1350000000002</v>
      </c>
      <c r="J56" s="64">
        <v>5472.482</v>
      </c>
      <c r="K56" s="149">
        <f t="shared" si="1"/>
        <v>0.84735902283461151</v>
      </c>
      <c r="L56" s="62">
        <f t="shared" si="2"/>
        <v>0.81501136047592304</v>
      </c>
      <c r="M56" s="33"/>
    </row>
    <row r="57" spans="2:13" ht="16" thickBot="1" x14ac:dyDescent="0.25">
      <c r="B57" s="172" t="s">
        <v>11</v>
      </c>
      <c r="C57" s="177">
        <v>679.54200000000003</v>
      </c>
      <c r="D57" s="178">
        <v>48.692999999999998</v>
      </c>
      <c r="E57" s="75">
        <f t="shared" si="0"/>
        <v>6.6864405034089261E-2</v>
      </c>
      <c r="F57" s="138"/>
      <c r="G57" s="185" t="s">
        <v>11</v>
      </c>
      <c r="H57" s="64">
        <v>118.208</v>
      </c>
      <c r="I57" s="64">
        <v>679.54200000000003</v>
      </c>
      <c r="J57" s="64">
        <v>846.44299999999998</v>
      </c>
      <c r="K57" s="149">
        <f t="shared" si="1"/>
        <v>0.86034735947961061</v>
      </c>
      <c r="L57" s="62">
        <f t="shared" si="2"/>
        <v>0.80282074516535673</v>
      </c>
      <c r="M57" s="33"/>
    </row>
    <row r="58" spans="2:13" ht="16" thickBot="1" x14ac:dyDescent="0.25">
      <c r="B58" s="173" t="s">
        <v>88</v>
      </c>
      <c r="C58" s="179">
        <v>15151.791999999999</v>
      </c>
      <c r="D58" s="180">
        <v>1162.789</v>
      </c>
      <c r="E58" s="56">
        <f t="shared" si="0"/>
        <v>7.1272991932799248E-2</v>
      </c>
      <c r="F58" s="139"/>
      <c r="G58" s="160" t="s">
        <v>89</v>
      </c>
      <c r="H58" s="58">
        <v>5192.3919999999998</v>
      </c>
      <c r="I58" s="58">
        <v>14437.507</v>
      </c>
      <c r="J58" s="58">
        <v>20703.281999999999</v>
      </c>
      <c r="K58" s="150">
        <f t="shared" si="1"/>
        <v>0.74919957135298643</v>
      </c>
      <c r="L58" s="56">
        <f t="shared" si="2"/>
        <v>0.6973535403710388</v>
      </c>
      <c r="M58" s="33"/>
    </row>
    <row r="59" spans="2:13" ht="15" x14ac:dyDescent="0.2">
      <c r="B59" s="59" t="s">
        <v>8</v>
      </c>
      <c r="C59" s="165">
        <v>302.49200000000002</v>
      </c>
      <c r="D59" s="166">
        <v>70.11</v>
      </c>
      <c r="E59" s="62">
        <f t="shared" si="0"/>
        <v>0.18816324120643474</v>
      </c>
      <c r="F59" s="138"/>
      <c r="G59" s="159" t="s">
        <v>8</v>
      </c>
      <c r="H59" s="64">
        <v>1524.607</v>
      </c>
      <c r="I59" s="64">
        <v>302.49200000000002</v>
      </c>
      <c r="J59" s="64">
        <v>1897.2090000000001</v>
      </c>
      <c r="K59" s="149">
        <f t="shared" si="1"/>
        <v>0.19639480942795448</v>
      </c>
      <c r="L59" s="62">
        <f t="shared" si="2"/>
        <v>0.15944052552987045</v>
      </c>
      <c r="M59" s="33"/>
    </row>
    <row r="60" spans="2:13" ht="15" x14ac:dyDescent="0.2">
      <c r="B60" s="59" t="s">
        <v>37</v>
      </c>
      <c r="C60" s="165">
        <v>5673.8490000000002</v>
      </c>
      <c r="D60" s="166">
        <v>597.73699999999997</v>
      </c>
      <c r="E60" s="62">
        <f t="shared" si="0"/>
        <v>9.5308746463813127E-2</v>
      </c>
      <c r="F60" s="138"/>
      <c r="G60" s="159" t="s">
        <v>37</v>
      </c>
      <c r="H60" s="68">
        <v>2567.623</v>
      </c>
      <c r="I60" s="68">
        <v>5673.8490000000002</v>
      </c>
      <c r="J60" s="68">
        <v>8839.2090000000007</v>
      </c>
      <c r="K60" s="149">
        <f t="shared" si="1"/>
        <v>0.70951891736013939</v>
      </c>
      <c r="L60" s="62">
        <f t="shared" si="2"/>
        <v>0.64189555875418258</v>
      </c>
      <c r="M60" s="33"/>
    </row>
    <row r="61" spans="2:13" ht="15" x14ac:dyDescent="0.2">
      <c r="B61" s="169" t="s">
        <v>13</v>
      </c>
      <c r="C61" s="167">
        <v>10986.458000000001</v>
      </c>
      <c r="D61" s="168">
        <v>943.11500000000001</v>
      </c>
      <c r="E61" s="62">
        <f t="shared" si="0"/>
        <v>7.9056894995319607E-2</v>
      </c>
      <c r="F61" s="138"/>
      <c r="G61" s="182" t="s">
        <v>65</v>
      </c>
      <c r="H61" s="64">
        <v>4604.6379999999999</v>
      </c>
      <c r="I61" s="64">
        <v>10699.915999999999</v>
      </c>
      <c r="J61" s="64">
        <v>16233.741</v>
      </c>
      <c r="K61" s="149">
        <f t="shared" si="1"/>
        <v>0.7163538583004373</v>
      </c>
      <c r="L61" s="62">
        <f t="shared" si="2"/>
        <v>0.65911585012967744</v>
      </c>
      <c r="M61" s="33"/>
    </row>
    <row r="62" spans="2:13" ht="15" x14ac:dyDescent="0.2">
      <c r="B62" s="171" t="s">
        <v>14</v>
      </c>
      <c r="C62" s="167">
        <v>4684.7650000000003</v>
      </c>
      <c r="D62" s="168">
        <v>536.96600000000001</v>
      </c>
      <c r="E62" s="62">
        <f t="shared" si="0"/>
        <v>0.1028329494567989</v>
      </c>
      <c r="F62" s="138"/>
      <c r="G62" s="183" t="s">
        <v>14</v>
      </c>
      <c r="H62" s="64">
        <v>2388.473</v>
      </c>
      <c r="I62" s="64">
        <v>4684.7650000000003</v>
      </c>
      <c r="J62" s="64">
        <v>7610.2039999999997</v>
      </c>
      <c r="K62" s="149">
        <f t="shared" si="1"/>
        <v>0.68614862361114104</v>
      </c>
      <c r="L62" s="62">
        <f t="shared" si="2"/>
        <v>0.61558993687948449</v>
      </c>
      <c r="M62" s="33"/>
    </row>
    <row r="63" spans="2:13" ht="15" x14ac:dyDescent="0.2">
      <c r="B63" s="174" t="s">
        <v>0</v>
      </c>
      <c r="C63" s="165">
        <v>1111.72</v>
      </c>
      <c r="D63" s="166">
        <v>159.65600000000001</v>
      </c>
      <c r="E63" s="62">
        <f t="shared" si="0"/>
        <v>0.12557732724229498</v>
      </c>
      <c r="F63" s="138"/>
      <c r="G63" s="184" t="s">
        <v>0</v>
      </c>
      <c r="H63" s="64">
        <v>970.97199999999998</v>
      </c>
      <c r="I63" s="64">
        <v>1057.3810000000001</v>
      </c>
      <c r="J63" s="64">
        <v>2185.0650000000001</v>
      </c>
      <c r="K63" s="149">
        <f t="shared" si="1"/>
        <v>0.55563244114019494</v>
      </c>
      <c r="L63" s="62">
        <f t="shared" si="2"/>
        <v>0.48391283554493802</v>
      </c>
      <c r="M63" s="33"/>
    </row>
    <row r="64" spans="2:13" ht="15" x14ac:dyDescent="0.2">
      <c r="B64" s="172" t="s">
        <v>12</v>
      </c>
      <c r="C64" s="165">
        <v>428.15</v>
      </c>
      <c r="D64" s="166">
        <v>74.748999999999995</v>
      </c>
      <c r="E64" s="62">
        <f t="shared" si="0"/>
        <v>0.14863620727024709</v>
      </c>
      <c r="F64" s="138"/>
      <c r="G64" s="185" t="s">
        <v>12</v>
      </c>
      <c r="H64" s="64">
        <v>472.31900000000002</v>
      </c>
      <c r="I64" s="64">
        <v>428.15</v>
      </c>
      <c r="J64" s="64">
        <v>975.21799999999996</v>
      </c>
      <c r="K64" s="149">
        <f t="shared" si="1"/>
        <v>0.5156785457200338</v>
      </c>
      <c r="L64" s="62">
        <f t="shared" si="2"/>
        <v>0.43903004251357131</v>
      </c>
      <c r="M64" s="33"/>
    </row>
    <row r="65" spans="1:13" ht="15" x14ac:dyDescent="0.2">
      <c r="B65" s="174" t="s">
        <v>1</v>
      </c>
      <c r="C65" s="165">
        <v>4911.7700000000004</v>
      </c>
      <c r="D65" s="166">
        <v>481.04500000000002</v>
      </c>
      <c r="E65" s="62">
        <f t="shared" si="0"/>
        <v>8.9201094419148433E-2</v>
      </c>
      <c r="F65" s="138"/>
      <c r="G65" s="184" t="s">
        <v>1</v>
      </c>
      <c r="H65" s="64">
        <v>2049.92</v>
      </c>
      <c r="I65" s="64">
        <v>4776.4620000000004</v>
      </c>
      <c r="J65" s="64">
        <v>7300.0860000000002</v>
      </c>
      <c r="K65" s="149">
        <f t="shared" si="1"/>
        <v>0.71919234924081721</v>
      </c>
      <c r="L65" s="62">
        <f t="shared" si="2"/>
        <v>0.65430215479653253</v>
      </c>
      <c r="M65" s="94"/>
    </row>
    <row r="66" spans="1:13" ht="15" x14ac:dyDescent="0.2">
      <c r="B66" s="172" t="s">
        <v>7</v>
      </c>
      <c r="C66" s="165">
        <v>2189.4059999999999</v>
      </c>
      <c r="D66" s="166">
        <v>288.2</v>
      </c>
      <c r="E66" s="62">
        <f t="shared" si="0"/>
        <v>0.11632196563941161</v>
      </c>
      <c r="F66" s="138"/>
      <c r="G66" s="185" t="s">
        <v>7</v>
      </c>
      <c r="H66" s="64">
        <v>1057.0889999999999</v>
      </c>
      <c r="I66" s="64">
        <v>2189.4059999999999</v>
      </c>
      <c r="J66" s="64">
        <v>3534.6950000000002</v>
      </c>
      <c r="K66" s="149">
        <f t="shared" si="1"/>
        <v>0.70093911921679242</v>
      </c>
      <c r="L66" s="62">
        <f t="shared" si="2"/>
        <v>0.6194045030759372</v>
      </c>
      <c r="M66" s="33"/>
    </row>
    <row r="67" spans="1:13" ht="15" x14ac:dyDescent="0.2">
      <c r="B67" s="174" t="s">
        <v>9</v>
      </c>
      <c r="C67" s="165">
        <v>4962.9679999999998</v>
      </c>
      <c r="D67" s="166">
        <v>302.41399999999999</v>
      </c>
      <c r="E67" s="62">
        <f t="shared" si="0"/>
        <v>5.7434389375737603E-2</v>
      </c>
      <c r="F67" s="138"/>
      <c r="G67" s="184" t="s">
        <v>9</v>
      </c>
      <c r="H67" s="64">
        <v>1583.7460000000001</v>
      </c>
      <c r="I67" s="64">
        <v>4866.0730000000003</v>
      </c>
      <c r="J67" s="64">
        <v>6748.59</v>
      </c>
      <c r="K67" s="149">
        <f t="shared" si="1"/>
        <v>0.76532194132403952</v>
      </c>
      <c r="L67" s="62">
        <f t="shared" si="2"/>
        <v>0.72105032310452999</v>
      </c>
      <c r="M67" s="33"/>
    </row>
    <row r="68" spans="1:13" ht="15" x14ac:dyDescent="0.2">
      <c r="B68" s="172" t="s">
        <v>10</v>
      </c>
      <c r="C68" s="165">
        <v>2067.2089999999998</v>
      </c>
      <c r="D68" s="166">
        <v>174.017</v>
      </c>
      <c r="E68" s="62">
        <f t="shared" si="0"/>
        <v>7.7643664672817483E-2</v>
      </c>
      <c r="F68" s="138"/>
      <c r="G68" s="185" t="s">
        <v>10</v>
      </c>
      <c r="H68" s="64">
        <v>859.06500000000005</v>
      </c>
      <c r="I68" s="64">
        <v>2067.2089999999998</v>
      </c>
      <c r="J68" s="64">
        <v>3100.2910000000002</v>
      </c>
      <c r="K68" s="149">
        <f t="shared" si="1"/>
        <v>0.7229082689334646</v>
      </c>
      <c r="L68" s="62">
        <f t="shared" si="2"/>
        <v>0.66677902171118764</v>
      </c>
      <c r="M68" s="33"/>
    </row>
    <row r="69" spans="1:13" ht="15" x14ac:dyDescent="0.2">
      <c r="B69" s="174" t="s">
        <v>2</v>
      </c>
      <c r="C69" s="165">
        <v>3862.8429999999998</v>
      </c>
      <c r="D69" s="166">
        <v>149.56399999999999</v>
      </c>
      <c r="E69" s="62">
        <f t="shared" si="0"/>
        <v>3.7275381086714285E-2</v>
      </c>
      <c r="F69" s="138"/>
      <c r="G69" s="184" t="s">
        <v>2</v>
      </c>
      <c r="H69" s="64">
        <v>587.75400000000002</v>
      </c>
      <c r="I69" s="64">
        <v>3737.5909999999999</v>
      </c>
      <c r="J69" s="64">
        <v>4469.5410000000002</v>
      </c>
      <c r="K69" s="149">
        <f t="shared" si="1"/>
        <v>0.868497906160834</v>
      </c>
      <c r="L69" s="62">
        <f t="shared" si="2"/>
        <v>0.83623598038366798</v>
      </c>
      <c r="M69" s="33"/>
    </row>
    <row r="70" spans="1:13" ht="16" thickBot="1" x14ac:dyDescent="0.25">
      <c r="B70" s="172" t="s">
        <v>11</v>
      </c>
      <c r="C70" s="177">
        <v>827.42899999999997</v>
      </c>
      <c r="D70" s="178">
        <v>47.716999999999999</v>
      </c>
      <c r="E70" s="75">
        <f t="shared" si="0"/>
        <v>5.4524616463995722E-2</v>
      </c>
      <c r="F70" s="138"/>
      <c r="G70" s="185" t="s">
        <v>11</v>
      </c>
      <c r="H70" s="64">
        <v>143.32</v>
      </c>
      <c r="I70" s="64">
        <v>827.42899999999997</v>
      </c>
      <c r="J70" s="64">
        <v>1018.466</v>
      </c>
      <c r="K70" s="149">
        <f t="shared" si="1"/>
        <v>0.85927856207276432</v>
      </c>
      <c r="L70" s="62">
        <f t="shared" si="2"/>
        <v>0.81242672804001304</v>
      </c>
      <c r="M70" s="33"/>
    </row>
    <row r="71" spans="1:13" ht="16" thickBot="1" x14ac:dyDescent="0.25">
      <c r="B71" s="173" t="s">
        <v>84</v>
      </c>
      <c r="C71" s="179">
        <v>26500.058000000001</v>
      </c>
      <c r="D71" s="180">
        <v>1412.1220000000001</v>
      </c>
      <c r="E71" s="56">
        <f t="shared" si="0"/>
        <v>5.0591605528482547E-2</v>
      </c>
      <c r="F71" s="139"/>
      <c r="G71" s="160" t="s">
        <v>83</v>
      </c>
      <c r="H71" s="58">
        <v>8541.2829999999994</v>
      </c>
      <c r="I71" s="58">
        <v>25001.743999999999</v>
      </c>
      <c r="J71" s="58">
        <v>34855.082000000002</v>
      </c>
      <c r="K71" s="150">
        <f t="shared" ref="K71:K122" si="3">(J71-H71)/J71</f>
        <v>0.75494870446725681</v>
      </c>
      <c r="L71" s="56">
        <f t="shared" ref="L71:L121" si="4">I71/J71</f>
        <v>0.7173055567621387</v>
      </c>
      <c r="M71" s="33"/>
    </row>
    <row r="72" spans="1:13" ht="15" x14ac:dyDescent="0.2">
      <c r="B72" s="59" t="s">
        <v>8</v>
      </c>
      <c r="C72" s="165">
        <v>76.679000000000002</v>
      </c>
      <c r="D72" s="166">
        <v>19.943999999999999</v>
      </c>
      <c r="E72" s="62">
        <f t="shared" si="0"/>
        <v>0.20641048197634101</v>
      </c>
      <c r="F72" s="138"/>
      <c r="G72" s="159" t="s">
        <v>8</v>
      </c>
      <c r="H72" s="64">
        <v>396.85599999999999</v>
      </c>
      <c r="I72" s="64">
        <v>76.679000000000002</v>
      </c>
      <c r="J72" s="64">
        <v>493.47899999999998</v>
      </c>
      <c r="K72" s="149">
        <f t="shared" si="3"/>
        <v>0.19579961862612186</v>
      </c>
      <c r="L72" s="62">
        <f t="shared" si="4"/>
        <v>0.1553845249747203</v>
      </c>
      <c r="M72" s="33"/>
    </row>
    <row r="73" spans="1:13" ht="15" x14ac:dyDescent="0.2">
      <c r="B73" s="59" t="s">
        <v>37</v>
      </c>
      <c r="C73" s="165">
        <v>3643.9349999999999</v>
      </c>
      <c r="D73" s="166">
        <v>268.25799999999998</v>
      </c>
      <c r="E73" s="62">
        <f t="shared" si="0"/>
        <v>6.8569725471110454E-2</v>
      </c>
      <c r="F73" s="138"/>
      <c r="G73" s="159" t="s">
        <v>37</v>
      </c>
      <c r="H73" s="68">
        <v>1724.55</v>
      </c>
      <c r="I73" s="68">
        <v>3643.9349999999999</v>
      </c>
      <c r="J73" s="68">
        <v>5636.7430000000004</v>
      </c>
      <c r="K73" s="149">
        <f t="shared" si="3"/>
        <v>0.6940520438842076</v>
      </c>
      <c r="L73" s="62">
        <f t="shared" si="4"/>
        <v>0.64646108577240435</v>
      </c>
      <c r="M73" s="33"/>
    </row>
    <row r="74" spans="1:13" ht="15" x14ac:dyDescent="0.2">
      <c r="B74" s="169" t="s">
        <v>13</v>
      </c>
      <c r="C74" s="167">
        <v>16029.924999999999</v>
      </c>
      <c r="D74" s="168">
        <v>981.86599999999999</v>
      </c>
      <c r="E74" s="62">
        <f t="shared" si="0"/>
        <v>5.7716791841611513E-2</v>
      </c>
      <c r="F74" s="138"/>
      <c r="G74" s="182" t="s">
        <v>65</v>
      </c>
      <c r="H74" s="64">
        <v>6339.2889999999998</v>
      </c>
      <c r="I74" s="64">
        <v>15179.973</v>
      </c>
      <c r="J74" s="64">
        <v>22443.69</v>
      </c>
      <c r="K74" s="149">
        <f t="shared" si="3"/>
        <v>0.71754693635493982</v>
      </c>
      <c r="L74" s="62">
        <f t="shared" si="4"/>
        <v>0.67635816570269869</v>
      </c>
      <c r="M74" s="33"/>
    </row>
    <row r="75" spans="1:13" ht="15" x14ac:dyDescent="0.2">
      <c r="B75" s="171" t="s">
        <v>14</v>
      </c>
      <c r="C75" s="167">
        <v>2405.703</v>
      </c>
      <c r="D75" s="168">
        <v>200.46299999999999</v>
      </c>
      <c r="E75" s="62">
        <f t="shared" si="0"/>
        <v>7.6918738100335893E-2</v>
      </c>
      <c r="F75" s="138"/>
      <c r="G75" s="183" t="s">
        <v>14</v>
      </c>
      <c r="H75" s="64">
        <v>1429.864</v>
      </c>
      <c r="I75" s="64">
        <v>2405.703</v>
      </c>
      <c r="J75" s="64">
        <v>4036.03</v>
      </c>
      <c r="K75" s="149">
        <f t="shared" si="3"/>
        <v>0.64572513088356631</v>
      </c>
      <c r="L75" s="62">
        <f t="shared" si="4"/>
        <v>0.59605676865632806</v>
      </c>
      <c r="M75" s="33"/>
    </row>
    <row r="76" spans="1:13" ht="15" x14ac:dyDescent="0.2">
      <c r="B76" s="174" t="s">
        <v>0</v>
      </c>
      <c r="C76" s="165">
        <v>5012.9620000000004</v>
      </c>
      <c r="D76" s="166">
        <v>295.82</v>
      </c>
      <c r="E76" s="62">
        <f t="shared" ref="E76:E122" si="5">D76/(C76+D76)</f>
        <v>5.5722762773080525E-2</v>
      </c>
      <c r="F76" s="138"/>
      <c r="G76" s="184" t="s">
        <v>0</v>
      </c>
      <c r="H76" s="64">
        <v>2207.4369999999999</v>
      </c>
      <c r="I76" s="64">
        <v>4731.0569999999998</v>
      </c>
      <c r="J76" s="64">
        <v>7214.3249999999998</v>
      </c>
      <c r="K76" s="149">
        <f t="shared" si="3"/>
        <v>0.69402029988945602</v>
      </c>
      <c r="L76" s="62">
        <f t="shared" si="4"/>
        <v>0.65578650809327277</v>
      </c>
      <c r="M76" s="33"/>
    </row>
    <row r="77" spans="1:13" ht="15" x14ac:dyDescent="0.2">
      <c r="B77" s="172" t="s">
        <v>12</v>
      </c>
      <c r="C77" s="165">
        <v>548.77300000000002</v>
      </c>
      <c r="D77" s="166">
        <v>38.429000000000002</v>
      </c>
      <c r="E77" s="62">
        <f t="shared" si="5"/>
        <v>6.5444259386037512E-2</v>
      </c>
      <c r="F77" s="138"/>
      <c r="G77" s="185" t="s">
        <v>12</v>
      </c>
      <c r="H77" s="64">
        <v>289.30500000000001</v>
      </c>
      <c r="I77" s="64">
        <v>548.77300000000002</v>
      </c>
      <c r="J77" s="64">
        <v>876.50699999999995</v>
      </c>
      <c r="K77" s="149">
        <f t="shared" si="3"/>
        <v>0.66993418192895215</v>
      </c>
      <c r="L77" s="62">
        <f t="shared" si="4"/>
        <v>0.62609083555522094</v>
      </c>
      <c r="M77" s="33"/>
    </row>
    <row r="78" spans="1:13" ht="15" x14ac:dyDescent="0.2">
      <c r="A78" s="48"/>
      <c r="B78" s="174" t="s">
        <v>1</v>
      </c>
      <c r="C78" s="165">
        <v>6716.82</v>
      </c>
      <c r="D78" s="166">
        <v>442.53500000000003</v>
      </c>
      <c r="E78" s="62">
        <f t="shared" si="5"/>
        <v>6.1812132517524279E-2</v>
      </c>
      <c r="F78" s="138"/>
      <c r="G78" s="184" t="s">
        <v>1</v>
      </c>
      <c r="H78" s="64">
        <v>2573.6469999999999</v>
      </c>
      <c r="I78" s="64">
        <v>6368.6120000000001</v>
      </c>
      <c r="J78" s="64">
        <v>9361.7890000000007</v>
      </c>
      <c r="K78" s="149">
        <f t="shared" si="3"/>
        <v>0.72509025785562997</v>
      </c>
      <c r="L78" s="62">
        <f t="shared" si="4"/>
        <v>0.68027724188186678</v>
      </c>
      <c r="M78" s="94"/>
    </row>
    <row r="79" spans="1:13" ht="15" x14ac:dyDescent="0.2">
      <c r="A79" s="48"/>
      <c r="B79" s="172" t="s">
        <v>7</v>
      </c>
      <c r="C79" s="165">
        <v>1038.364</v>
      </c>
      <c r="D79" s="166">
        <v>103.60899999999999</v>
      </c>
      <c r="E79" s="62">
        <f t="shared" si="5"/>
        <v>9.0728064498897962E-2</v>
      </c>
      <c r="F79" s="138"/>
      <c r="G79" s="185" t="s">
        <v>7</v>
      </c>
      <c r="H79" s="64">
        <v>570.55799999999999</v>
      </c>
      <c r="I79" s="64">
        <v>1038.364</v>
      </c>
      <c r="J79" s="64">
        <v>1712.5309999999999</v>
      </c>
      <c r="K79" s="149">
        <f t="shared" si="3"/>
        <v>0.66683347629911516</v>
      </c>
      <c r="L79" s="62">
        <f t="shared" si="4"/>
        <v>0.60633296565142469</v>
      </c>
      <c r="M79" s="33"/>
    </row>
    <row r="80" spans="1:13" ht="15" x14ac:dyDescent="0.2">
      <c r="A80" s="48"/>
      <c r="B80" s="174" t="s">
        <v>9</v>
      </c>
      <c r="C80" s="165">
        <v>4300.143</v>
      </c>
      <c r="D80" s="166">
        <v>243.511</v>
      </c>
      <c r="E80" s="62">
        <f t="shared" si="5"/>
        <v>5.3593649516446448E-2</v>
      </c>
      <c r="F80" s="138"/>
      <c r="G80" s="184" t="s">
        <v>9</v>
      </c>
      <c r="H80" s="64">
        <v>1558.2049999999999</v>
      </c>
      <c r="I80" s="64">
        <v>4080.3040000000001</v>
      </c>
      <c r="J80" s="64">
        <v>5867.576</v>
      </c>
      <c r="K80" s="149">
        <f t="shared" si="3"/>
        <v>0.73443803710424882</v>
      </c>
      <c r="L80" s="62">
        <f t="shared" si="4"/>
        <v>0.69539857685695083</v>
      </c>
      <c r="M80" s="33"/>
    </row>
    <row r="81" spans="1:13" ht="15" x14ac:dyDescent="0.2">
      <c r="A81" s="48"/>
      <c r="B81" s="172" t="s">
        <v>10</v>
      </c>
      <c r="C81" s="165">
        <v>818.56600000000003</v>
      </c>
      <c r="D81" s="166">
        <v>58.424999999999997</v>
      </c>
      <c r="E81" s="62">
        <f t="shared" si="5"/>
        <v>6.6619839884331761E-2</v>
      </c>
      <c r="F81" s="138"/>
      <c r="G81" s="185" t="s">
        <v>10</v>
      </c>
      <c r="H81" s="64">
        <v>570.00099999999998</v>
      </c>
      <c r="I81" s="64">
        <v>818.56600000000003</v>
      </c>
      <c r="J81" s="64">
        <v>1446.992</v>
      </c>
      <c r="K81" s="149">
        <f t="shared" si="3"/>
        <v>0.60607867908046487</v>
      </c>
      <c r="L81" s="62">
        <f t="shared" si="4"/>
        <v>0.56570181452281698</v>
      </c>
      <c r="M81" s="33"/>
    </row>
    <row r="82" spans="1:13" ht="15" x14ac:dyDescent="0.2">
      <c r="B82" s="174" t="s">
        <v>2</v>
      </c>
      <c r="C82" s="165">
        <v>10393.454</v>
      </c>
      <c r="D82" s="166">
        <v>410.31299999999999</v>
      </c>
      <c r="E82" s="62">
        <f t="shared" si="5"/>
        <v>3.7978697615378046E-2</v>
      </c>
      <c r="F82" s="138"/>
      <c r="G82" s="184" t="s">
        <v>2</v>
      </c>
      <c r="H82" s="64">
        <v>2201.9940000000001</v>
      </c>
      <c r="I82" s="64">
        <v>9821.7710000000006</v>
      </c>
      <c r="J82" s="64">
        <v>12411.392</v>
      </c>
      <c r="K82" s="149">
        <f t="shared" si="3"/>
        <v>0.82258283357741013</v>
      </c>
      <c r="L82" s="62">
        <f t="shared" si="4"/>
        <v>0.7913512843684255</v>
      </c>
      <c r="M82" s="33"/>
    </row>
    <row r="83" spans="1:13" ht="16" thickBot="1" x14ac:dyDescent="0.25">
      <c r="B83" s="172" t="s">
        <v>11</v>
      </c>
      <c r="C83" s="177">
        <v>715.85900000000004</v>
      </c>
      <c r="D83" s="178">
        <v>53.387</v>
      </c>
      <c r="E83" s="75">
        <f t="shared" si="5"/>
        <v>6.9401725845828238E-2</v>
      </c>
      <c r="F83" s="138"/>
      <c r="G83" s="185" t="s">
        <v>11</v>
      </c>
      <c r="H83" s="64">
        <v>223.209</v>
      </c>
      <c r="I83" s="64">
        <v>715.85900000000004</v>
      </c>
      <c r="J83" s="64">
        <v>992.45500000000004</v>
      </c>
      <c r="K83" s="149">
        <f t="shared" si="3"/>
        <v>0.77509408487034681</v>
      </c>
      <c r="L83" s="62">
        <f t="shared" si="4"/>
        <v>0.72130121768745181</v>
      </c>
      <c r="M83" s="33"/>
    </row>
    <row r="84" spans="1:13" ht="16" thickBot="1" x14ac:dyDescent="0.25">
      <c r="B84" s="173" t="s">
        <v>82</v>
      </c>
      <c r="C84" s="179">
        <v>12547.959000000001</v>
      </c>
      <c r="D84" s="180">
        <v>681.62599999999998</v>
      </c>
      <c r="E84" s="56">
        <f t="shared" si="5"/>
        <v>5.152285578119041E-2</v>
      </c>
      <c r="F84" s="139"/>
      <c r="G84" s="160" t="s">
        <v>81</v>
      </c>
      <c r="H84" s="58">
        <v>4384.2089999999998</v>
      </c>
      <c r="I84" s="58">
        <v>11991.351000000001</v>
      </c>
      <c r="J84" s="58">
        <v>17009.276999999998</v>
      </c>
      <c r="K84" s="150">
        <f t="shared" si="3"/>
        <v>0.74224601080927777</v>
      </c>
      <c r="L84" s="56">
        <f t="shared" si="4"/>
        <v>0.70498887166103541</v>
      </c>
      <c r="M84" s="33"/>
    </row>
    <row r="85" spans="1:13" ht="15" x14ac:dyDescent="0.2">
      <c r="B85" s="59" t="s">
        <v>8</v>
      </c>
      <c r="C85" s="165">
        <v>37.987000000000002</v>
      </c>
      <c r="D85" s="166">
        <v>9.0589999999999993</v>
      </c>
      <c r="E85" s="62">
        <f t="shared" si="5"/>
        <v>0.19255622157037791</v>
      </c>
      <c r="F85" s="138"/>
      <c r="G85" s="159" t="s">
        <v>8</v>
      </c>
      <c r="H85" s="64">
        <v>175.33500000000001</v>
      </c>
      <c r="I85" s="64">
        <v>37.987000000000002</v>
      </c>
      <c r="J85" s="64">
        <v>222.381</v>
      </c>
      <c r="K85" s="149">
        <f t="shared" si="3"/>
        <v>0.21155584334992644</v>
      </c>
      <c r="L85" s="62">
        <f t="shared" si="4"/>
        <v>0.17081944950332989</v>
      </c>
      <c r="M85" s="33"/>
    </row>
    <row r="86" spans="1:13" ht="15" x14ac:dyDescent="0.2">
      <c r="B86" s="59" t="s">
        <v>37</v>
      </c>
      <c r="C86" s="165">
        <v>1821.279</v>
      </c>
      <c r="D86" s="166">
        <v>136.94999999999999</v>
      </c>
      <c r="E86" s="62">
        <f t="shared" si="5"/>
        <v>6.9935640826481474E-2</v>
      </c>
      <c r="F86" s="138"/>
      <c r="G86" s="159" t="s">
        <v>37</v>
      </c>
      <c r="H86" s="68">
        <v>783.81</v>
      </c>
      <c r="I86" s="68">
        <v>1821.279</v>
      </c>
      <c r="J86" s="68">
        <v>2742.0390000000002</v>
      </c>
      <c r="K86" s="149">
        <f t="shared" si="3"/>
        <v>0.71415067400573085</v>
      </c>
      <c r="L86" s="62">
        <f t="shared" si="4"/>
        <v>0.66420608897247624</v>
      </c>
      <c r="M86" s="33"/>
    </row>
    <row r="87" spans="1:13" ht="15" x14ac:dyDescent="0.2">
      <c r="B87" s="169" t="s">
        <v>13</v>
      </c>
      <c r="C87" s="167">
        <v>10280.771000000001</v>
      </c>
      <c r="D87" s="168">
        <v>581.37900000000002</v>
      </c>
      <c r="E87" s="62">
        <f t="shared" si="5"/>
        <v>5.3523381650962279E-2</v>
      </c>
      <c r="F87" s="138"/>
      <c r="G87" s="182" t="s">
        <v>65</v>
      </c>
      <c r="H87" s="64">
        <v>3887.1559999999999</v>
      </c>
      <c r="I87" s="64">
        <v>9880.3629999999994</v>
      </c>
      <c r="J87" s="64">
        <v>14312.865</v>
      </c>
      <c r="K87" s="149">
        <f t="shared" si="3"/>
        <v>0.72841524041482952</v>
      </c>
      <c r="L87" s="62">
        <f t="shared" si="4"/>
        <v>0.69031343480148799</v>
      </c>
      <c r="M87" s="33"/>
    </row>
    <row r="88" spans="1:13" ht="15" x14ac:dyDescent="0.2">
      <c r="B88" s="171" t="s">
        <v>14</v>
      </c>
      <c r="C88" s="167">
        <v>1574.8240000000001</v>
      </c>
      <c r="D88" s="168">
        <v>121.604</v>
      </c>
      <c r="E88" s="62">
        <f t="shared" si="5"/>
        <v>7.1682382040381312E-2</v>
      </c>
      <c r="F88" s="138"/>
      <c r="G88" s="183" t="s">
        <v>14</v>
      </c>
      <c r="H88" s="64">
        <v>736.83600000000001</v>
      </c>
      <c r="I88" s="64">
        <v>1574.8240000000001</v>
      </c>
      <c r="J88" s="64">
        <v>2433.2640000000001</v>
      </c>
      <c r="K88" s="149">
        <f t="shared" si="3"/>
        <v>0.69718205669421818</v>
      </c>
      <c r="L88" s="62">
        <f t="shared" si="4"/>
        <v>0.64720638615456438</v>
      </c>
      <c r="M88" s="33"/>
    </row>
    <row r="89" spans="1:13" ht="15" x14ac:dyDescent="0.2">
      <c r="B89" s="174" t="s">
        <v>0</v>
      </c>
      <c r="C89" s="165">
        <v>4294.9110000000001</v>
      </c>
      <c r="D89" s="166">
        <v>249.066</v>
      </c>
      <c r="E89" s="62">
        <f t="shared" si="5"/>
        <v>5.4812337298362206E-2</v>
      </c>
      <c r="F89" s="138"/>
      <c r="G89" s="184" t="s">
        <v>0</v>
      </c>
      <c r="H89" s="64">
        <v>1753.2940000000001</v>
      </c>
      <c r="I89" s="64">
        <v>4080.6419999999998</v>
      </c>
      <c r="J89" s="64">
        <v>6066.8239999999996</v>
      </c>
      <c r="K89" s="149">
        <f t="shared" si="3"/>
        <v>0.71100298937302286</v>
      </c>
      <c r="L89" s="62">
        <f t="shared" si="4"/>
        <v>0.67261585303941573</v>
      </c>
      <c r="M89" s="33"/>
    </row>
    <row r="90" spans="1:13" ht="15" x14ac:dyDescent="0.2">
      <c r="B90" s="172" t="s">
        <v>12</v>
      </c>
      <c r="C90" s="165">
        <v>477.07799999999997</v>
      </c>
      <c r="D90" s="166">
        <v>36.828000000000003</v>
      </c>
      <c r="E90" s="62">
        <f t="shared" si="5"/>
        <v>7.1662911116040687E-2</v>
      </c>
      <c r="F90" s="138"/>
      <c r="G90" s="185" t="s">
        <v>12</v>
      </c>
      <c r="H90" s="64">
        <v>187.11699999999999</v>
      </c>
      <c r="I90" s="64">
        <v>477.07799999999997</v>
      </c>
      <c r="J90" s="64">
        <v>701.02300000000002</v>
      </c>
      <c r="K90" s="149">
        <f t="shared" si="3"/>
        <v>0.7330800843909544</v>
      </c>
      <c r="L90" s="62">
        <f t="shared" si="4"/>
        <v>0.68054543146230573</v>
      </c>
      <c r="M90" s="33"/>
    </row>
    <row r="91" spans="1:13" ht="15" x14ac:dyDescent="0.2">
      <c r="B91" s="174" t="s">
        <v>1</v>
      </c>
      <c r="C91" s="165">
        <v>4054.0129999999999</v>
      </c>
      <c r="D91" s="166">
        <v>226.24600000000001</v>
      </c>
      <c r="E91" s="62">
        <f t="shared" si="5"/>
        <v>5.2858016302284511E-2</v>
      </c>
      <c r="F91" s="138"/>
      <c r="G91" s="184" t="s">
        <v>1</v>
      </c>
      <c r="H91" s="64">
        <v>1431.606</v>
      </c>
      <c r="I91" s="64">
        <v>3933.9789999999998</v>
      </c>
      <c r="J91" s="64">
        <v>5580.0829999999996</v>
      </c>
      <c r="K91" s="149">
        <f t="shared" si="3"/>
        <v>0.74344360110772545</v>
      </c>
      <c r="L91" s="62">
        <f t="shared" si="4"/>
        <v>0.70500367109234752</v>
      </c>
      <c r="M91" s="94"/>
    </row>
    <row r="92" spans="1:13" ht="15" x14ac:dyDescent="0.2">
      <c r="B92" s="172" t="s">
        <v>7</v>
      </c>
      <c r="C92" s="165">
        <v>657.05899999999997</v>
      </c>
      <c r="D92" s="166">
        <v>60.381999999999998</v>
      </c>
      <c r="E92" s="62">
        <f t="shared" si="5"/>
        <v>8.4163018283036517E-2</v>
      </c>
      <c r="F92" s="138"/>
      <c r="G92" s="185" t="s">
        <v>7</v>
      </c>
      <c r="H92" s="64">
        <v>347.91300000000001</v>
      </c>
      <c r="I92" s="64">
        <v>657.05899999999997</v>
      </c>
      <c r="J92" s="64">
        <v>1065.354</v>
      </c>
      <c r="K92" s="149">
        <f t="shared" si="3"/>
        <v>0.67342967689613031</v>
      </c>
      <c r="L92" s="62">
        <f t="shared" si="4"/>
        <v>0.61675180268718188</v>
      </c>
      <c r="M92" s="33"/>
    </row>
    <row r="93" spans="1:13" ht="15" x14ac:dyDescent="0.2">
      <c r="B93" s="174" t="s">
        <v>9</v>
      </c>
      <c r="C93" s="165">
        <v>1931.847</v>
      </c>
      <c r="D93" s="166">
        <v>106.06699999999999</v>
      </c>
      <c r="E93" s="62">
        <f t="shared" si="5"/>
        <v>5.204684790427859E-2</v>
      </c>
      <c r="F93" s="138"/>
      <c r="G93" s="184" t="s">
        <v>9</v>
      </c>
      <c r="H93" s="64">
        <v>702.25599999999997</v>
      </c>
      <c r="I93" s="64">
        <v>1865.742</v>
      </c>
      <c r="J93" s="64">
        <v>2665.9580000000001</v>
      </c>
      <c r="K93" s="149">
        <f t="shared" si="3"/>
        <v>0.7365839971972552</v>
      </c>
      <c r="L93" s="62">
        <f t="shared" si="4"/>
        <v>0.69983923227597733</v>
      </c>
      <c r="M93" s="33"/>
    </row>
    <row r="94" spans="1:13" ht="15" x14ac:dyDescent="0.2">
      <c r="B94" s="172" t="s">
        <v>10</v>
      </c>
      <c r="C94" s="165">
        <v>440.68700000000001</v>
      </c>
      <c r="D94" s="166">
        <v>24.393999999999998</v>
      </c>
      <c r="E94" s="62">
        <f t="shared" si="5"/>
        <v>5.2451078414297719E-2</v>
      </c>
      <c r="F94" s="138"/>
      <c r="G94" s="185" t="s">
        <v>10</v>
      </c>
      <c r="H94" s="64">
        <v>201.80600000000001</v>
      </c>
      <c r="I94" s="64">
        <v>440.68700000000001</v>
      </c>
      <c r="J94" s="64">
        <v>666.88699999999994</v>
      </c>
      <c r="K94" s="149">
        <f t="shared" si="3"/>
        <v>0.69739101227044453</v>
      </c>
      <c r="L94" s="62">
        <f t="shared" si="4"/>
        <v>0.66081210160042114</v>
      </c>
      <c r="M94" s="33"/>
    </row>
    <row r="95" spans="1:13" ht="15" x14ac:dyDescent="0.2">
      <c r="B95" s="174" t="s">
        <v>2</v>
      </c>
      <c r="C95" s="165">
        <v>2229.201</v>
      </c>
      <c r="D95" s="166">
        <v>91.186999999999998</v>
      </c>
      <c r="E95" s="62">
        <f t="shared" si="5"/>
        <v>3.9298169099305807E-2</v>
      </c>
      <c r="F95" s="138"/>
      <c r="G95" s="184" t="s">
        <v>2</v>
      </c>
      <c r="H95" s="64">
        <v>497.053</v>
      </c>
      <c r="I95" s="64">
        <v>2110.9879999999998</v>
      </c>
      <c r="J95" s="64">
        <v>2696.4119999999998</v>
      </c>
      <c r="K95" s="149">
        <f t="shared" si="3"/>
        <v>0.81566133068685354</v>
      </c>
      <c r="L95" s="62">
        <f t="shared" si="4"/>
        <v>0.7828877782772069</v>
      </c>
      <c r="M95" s="33"/>
    </row>
    <row r="96" spans="1:13" ht="16" thickBot="1" x14ac:dyDescent="0.25">
      <c r="B96" s="172" t="s">
        <v>11</v>
      </c>
      <c r="C96" s="177">
        <v>191.99299999999999</v>
      </c>
      <c r="D96" s="178">
        <v>13.536</v>
      </c>
      <c r="E96" s="75">
        <f t="shared" si="5"/>
        <v>6.5859319122848842E-2</v>
      </c>
      <c r="F96" s="138"/>
      <c r="G96" s="185" t="s">
        <v>11</v>
      </c>
      <c r="H96" s="64">
        <v>39.686999999999998</v>
      </c>
      <c r="I96" s="64">
        <v>191.99299999999999</v>
      </c>
      <c r="J96" s="64">
        <v>245.21600000000001</v>
      </c>
      <c r="K96" s="149">
        <f t="shared" si="3"/>
        <v>0.83815493279394493</v>
      </c>
      <c r="L96" s="62">
        <f t="shared" si="4"/>
        <v>0.78295461960067858</v>
      </c>
      <c r="M96" s="33"/>
    </row>
    <row r="97" spans="2:13" ht="16" thickBot="1" x14ac:dyDescent="0.25">
      <c r="B97" s="173" t="s">
        <v>15</v>
      </c>
      <c r="C97" s="179">
        <v>13556.94</v>
      </c>
      <c r="D97" s="180">
        <v>702.89099999999996</v>
      </c>
      <c r="E97" s="56">
        <f t="shared" si="5"/>
        <v>4.929167814120658E-2</v>
      </c>
      <c r="F97" s="139"/>
      <c r="G97" s="158" t="s">
        <v>67</v>
      </c>
      <c r="H97" s="58">
        <v>3671.5390000000002</v>
      </c>
      <c r="I97" s="58">
        <v>12473.895</v>
      </c>
      <c r="J97" s="58">
        <v>16781.189999999999</v>
      </c>
      <c r="K97" s="150">
        <f t="shared" si="3"/>
        <v>0.78121104641565942</v>
      </c>
      <c r="L97" s="56">
        <f t="shared" si="4"/>
        <v>0.74332600965724127</v>
      </c>
      <c r="M97" s="33"/>
    </row>
    <row r="98" spans="2:13" ht="15" x14ac:dyDescent="0.2">
      <c r="B98" s="59" t="s">
        <v>8</v>
      </c>
      <c r="C98" s="165">
        <v>36.631</v>
      </c>
      <c r="D98" s="166">
        <v>5.4820000000000002</v>
      </c>
      <c r="E98" s="62">
        <f t="shared" si="5"/>
        <v>0.13017358060456391</v>
      </c>
      <c r="F98" s="138"/>
      <c r="G98" s="159" t="s">
        <v>8</v>
      </c>
      <c r="H98" s="64">
        <v>125.67400000000001</v>
      </c>
      <c r="I98" s="64">
        <v>36.631</v>
      </c>
      <c r="J98" s="64">
        <v>167.78700000000001</v>
      </c>
      <c r="K98" s="149">
        <f t="shared" si="3"/>
        <v>0.25099083957636764</v>
      </c>
      <c r="L98" s="62">
        <f t="shared" si="4"/>
        <v>0.21831846328976617</v>
      </c>
      <c r="M98" s="33"/>
    </row>
    <row r="99" spans="2:13" ht="15" x14ac:dyDescent="0.2">
      <c r="B99" s="59" t="s">
        <v>37</v>
      </c>
      <c r="C99" s="165">
        <v>1235.9829999999999</v>
      </c>
      <c r="D99" s="166">
        <v>116.161</v>
      </c>
      <c r="E99" s="62">
        <f t="shared" si="5"/>
        <v>8.5908749363973066E-2</v>
      </c>
      <c r="F99" s="138"/>
      <c r="G99" s="159" t="s">
        <v>37</v>
      </c>
      <c r="H99" s="68">
        <v>529.39099999999996</v>
      </c>
      <c r="I99" s="68">
        <v>1235.9829999999999</v>
      </c>
      <c r="J99" s="68">
        <v>1881.5350000000001</v>
      </c>
      <c r="K99" s="149">
        <f t="shared" si="3"/>
        <v>0.71863877100346274</v>
      </c>
      <c r="L99" s="62">
        <f t="shared" si="4"/>
        <v>0.65690141294209248</v>
      </c>
      <c r="M99" s="33"/>
    </row>
    <row r="100" spans="2:13" ht="15" x14ac:dyDescent="0.2">
      <c r="B100" s="169" t="s">
        <v>13</v>
      </c>
      <c r="C100" s="167">
        <v>7148.6419999999998</v>
      </c>
      <c r="D100" s="168">
        <v>443.50700000000001</v>
      </c>
      <c r="E100" s="62">
        <f t="shared" si="5"/>
        <v>5.8416530023317516E-2</v>
      </c>
      <c r="F100" s="138"/>
      <c r="G100" s="182" t="s">
        <v>65</v>
      </c>
      <c r="H100" s="64">
        <v>2609.17</v>
      </c>
      <c r="I100" s="64">
        <v>6584.5810000000001</v>
      </c>
      <c r="J100" s="64">
        <v>9596.9159999999993</v>
      </c>
      <c r="K100" s="149">
        <f t="shared" si="3"/>
        <v>0.72812411820630707</v>
      </c>
      <c r="L100" s="62">
        <f t="shared" si="4"/>
        <v>0.68611426837538236</v>
      </c>
      <c r="M100" s="33"/>
    </row>
    <row r="101" spans="2:13" ht="15" x14ac:dyDescent="0.2">
      <c r="B101" s="171" t="s">
        <v>14</v>
      </c>
      <c r="C101" s="167">
        <v>711.43399999999997</v>
      </c>
      <c r="D101" s="168">
        <v>81.772000000000006</v>
      </c>
      <c r="E101" s="62">
        <f t="shared" si="5"/>
        <v>0.10309049603759932</v>
      </c>
      <c r="F101" s="138"/>
      <c r="G101" s="183" t="s">
        <v>14</v>
      </c>
      <c r="H101" s="64">
        <v>437.66399999999999</v>
      </c>
      <c r="I101" s="64">
        <v>711.43399999999997</v>
      </c>
      <c r="J101" s="64">
        <v>1230.8699999999999</v>
      </c>
      <c r="K101" s="149">
        <f t="shared" si="3"/>
        <v>0.64442711253016161</v>
      </c>
      <c r="L101" s="62">
        <f t="shared" si="4"/>
        <v>0.57799280183934942</v>
      </c>
      <c r="M101" s="33"/>
    </row>
    <row r="102" spans="2:13" ht="15" x14ac:dyDescent="0.2">
      <c r="B102" s="174" t="s">
        <v>0</v>
      </c>
      <c r="C102" s="165">
        <v>1323.144</v>
      </c>
      <c r="D102" s="166">
        <v>70.477999999999994</v>
      </c>
      <c r="E102" s="62">
        <f t="shared" si="5"/>
        <v>5.057181933121032E-2</v>
      </c>
      <c r="F102" s="138"/>
      <c r="G102" s="184" t="s">
        <v>0</v>
      </c>
      <c r="H102" s="64">
        <v>693.92700000000002</v>
      </c>
      <c r="I102" s="64">
        <v>1173.5519999999999</v>
      </c>
      <c r="J102" s="64">
        <v>1928.7329999999999</v>
      </c>
      <c r="K102" s="149">
        <f t="shared" si="3"/>
        <v>0.64021614189211262</v>
      </c>
      <c r="L102" s="62">
        <f t="shared" si="4"/>
        <v>0.60845746922980004</v>
      </c>
      <c r="M102" s="33"/>
    </row>
    <row r="103" spans="2:13" ht="15" x14ac:dyDescent="0.2">
      <c r="B103" s="172" t="s">
        <v>12</v>
      </c>
      <c r="C103" s="165">
        <v>63.54</v>
      </c>
      <c r="D103" s="166">
        <v>1.6220000000000001</v>
      </c>
      <c r="E103" s="62">
        <f t="shared" si="5"/>
        <v>2.4891808109020593E-2</v>
      </c>
      <c r="F103" s="138"/>
      <c r="G103" s="185" t="s">
        <v>12</v>
      </c>
      <c r="H103" s="64">
        <v>59.960999999999999</v>
      </c>
      <c r="I103" s="64">
        <v>63.54</v>
      </c>
      <c r="J103" s="64">
        <v>125.123</v>
      </c>
      <c r="K103" s="149">
        <f t="shared" si="3"/>
        <v>0.520783548987796</v>
      </c>
      <c r="L103" s="62">
        <f t="shared" si="4"/>
        <v>0.50782030482005702</v>
      </c>
      <c r="M103" s="33"/>
    </row>
    <row r="104" spans="2:13" ht="15" x14ac:dyDescent="0.2">
      <c r="B104" s="174" t="s">
        <v>1</v>
      </c>
      <c r="C104" s="165">
        <v>3183.0680000000002</v>
      </c>
      <c r="D104" s="166">
        <v>229.614</v>
      </c>
      <c r="E104" s="62">
        <f t="shared" si="5"/>
        <v>6.7282565442663561E-2</v>
      </c>
      <c r="F104" s="138"/>
      <c r="G104" s="184" t="s">
        <v>1</v>
      </c>
      <c r="H104" s="64">
        <v>1120.9349999999999</v>
      </c>
      <c r="I104" s="64">
        <v>2924.2089999999998</v>
      </c>
      <c r="J104" s="64">
        <v>4258.0839999999998</v>
      </c>
      <c r="K104" s="149">
        <f t="shared" si="3"/>
        <v>0.73675131819851369</v>
      </c>
      <c r="L104" s="62">
        <f t="shared" si="4"/>
        <v>0.68674291066122695</v>
      </c>
      <c r="M104" s="94"/>
    </row>
    <row r="105" spans="2:13" ht="15" x14ac:dyDescent="0.2">
      <c r="B105" s="172" t="s">
        <v>7</v>
      </c>
      <c r="C105" s="165">
        <v>320.33100000000002</v>
      </c>
      <c r="D105" s="166">
        <v>48.064999999999998</v>
      </c>
      <c r="E105" s="62">
        <f t="shared" si="5"/>
        <v>0.13047101488615512</v>
      </c>
      <c r="F105" s="138"/>
      <c r="G105" s="185" t="s">
        <v>7</v>
      </c>
      <c r="H105" s="64">
        <v>141.62700000000001</v>
      </c>
      <c r="I105" s="64">
        <v>320.33100000000002</v>
      </c>
      <c r="J105" s="64">
        <v>510.02300000000002</v>
      </c>
      <c r="K105" s="149">
        <f t="shared" si="3"/>
        <v>0.72231252316072014</v>
      </c>
      <c r="L105" s="62">
        <f t="shared" si="4"/>
        <v>0.62807167519896157</v>
      </c>
      <c r="M105" s="33"/>
    </row>
    <row r="106" spans="2:13" ht="15" x14ac:dyDescent="0.2">
      <c r="B106" s="174" t="s">
        <v>9</v>
      </c>
      <c r="C106" s="165">
        <v>2642.43</v>
      </c>
      <c r="D106" s="166">
        <v>143.41499999999999</v>
      </c>
      <c r="E106" s="62">
        <f t="shared" si="5"/>
        <v>5.1479892097370819E-2</v>
      </c>
      <c r="F106" s="138"/>
      <c r="G106" s="184" t="s">
        <v>9</v>
      </c>
      <c r="H106" s="64">
        <v>794.30799999999999</v>
      </c>
      <c r="I106" s="64">
        <v>2486.8200000000002</v>
      </c>
      <c r="J106" s="64">
        <v>3410.0990000000002</v>
      </c>
      <c r="K106" s="149">
        <f t="shared" si="3"/>
        <v>0.76707186506902003</v>
      </c>
      <c r="L106" s="62">
        <f t="shared" si="4"/>
        <v>0.72925155545337539</v>
      </c>
      <c r="M106" s="33"/>
    </row>
    <row r="107" spans="2:13" ht="15" x14ac:dyDescent="0.2">
      <c r="B107" s="172" t="s">
        <v>10</v>
      </c>
      <c r="C107" s="165">
        <v>327.56299999999999</v>
      </c>
      <c r="D107" s="166">
        <v>32.085000000000001</v>
      </c>
      <c r="E107" s="62">
        <f t="shared" si="5"/>
        <v>8.9212229735741624E-2</v>
      </c>
      <c r="F107" s="138"/>
      <c r="G107" s="185" t="s">
        <v>10</v>
      </c>
      <c r="H107" s="64">
        <v>236.07599999999999</v>
      </c>
      <c r="I107" s="64">
        <v>327.56299999999999</v>
      </c>
      <c r="J107" s="64">
        <v>595.72400000000005</v>
      </c>
      <c r="K107" s="149">
        <f t="shared" si="3"/>
        <v>0.60371581470613911</v>
      </c>
      <c r="L107" s="62">
        <f t="shared" si="4"/>
        <v>0.54985698074947453</v>
      </c>
      <c r="M107" s="33"/>
    </row>
    <row r="108" spans="2:13" ht="15" x14ac:dyDescent="0.2">
      <c r="B108" s="174" t="s">
        <v>2</v>
      </c>
      <c r="C108" s="165">
        <v>6371.6670000000004</v>
      </c>
      <c r="D108" s="166">
        <v>253.90199999999999</v>
      </c>
      <c r="E108" s="62">
        <f t="shared" si="5"/>
        <v>3.8321538874623445E-2</v>
      </c>
      <c r="F108" s="138"/>
      <c r="G108" s="184" t="s">
        <v>2</v>
      </c>
      <c r="H108" s="64">
        <v>1062.3689999999999</v>
      </c>
      <c r="I108" s="64">
        <v>5889.3140000000003</v>
      </c>
      <c r="J108" s="64">
        <v>7184.2740000000003</v>
      </c>
      <c r="K108" s="149">
        <f t="shared" si="3"/>
        <v>0.85212576803167595</v>
      </c>
      <c r="L108" s="62">
        <f t="shared" si="4"/>
        <v>0.81975075004099229</v>
      </c>
      <c r="M108" s="33"/>
    </row>
    <row r="109" spans="2:13" ht="16" thickBot="1" x14ac:dyDescent="0.25">
      <c r="B109" s="172" t="s">
        <v>11</v>
      </c>
      <c r="C109" s="177">
        <v>400.358</v>
      </c>
      <c r="D109" s="178">
        <v>33.18</v>
      </c>
      <c r="E109" s="75">
        <f t="shared" si="5"/>
        <v>7.6533083605128033E-2</v>
      </c>
      <c r="F109" s="138"/>
      <c r="G109" s="185" t="s">
        <v>11</v>
      </c>
      <c r="H109" s="64">
        <v>67.84</v>
      </c>
      <c r="I109" s="64">
        <v>400.358</v>
      </c>
      <c r="J109" s="64">
        <v>501.37799999999999</v>
      </c>
      <c r="K109" s="149">
        <f t="shared" si="3"/>
        <v>0.86469290635009921</v>
      </c>
      <c r="L109" s="62">
        <f t="shared" si="4"/>
        <v>0.79851529185564585</v>
      </c>
      <c r="M109" s="33"/>
    </row>
    <row r="110" spans="2:13" ht="16" thickBot="1" x14ac:dyDescent="0.25">
      <c r="B110" s="173" t="s">
        <v>79</v>
      </c>
      <c r="C110" s="179">
        <v>4734.5739999999996</v>
      </c>
      <c r="D110" s="180">
        <v>234.16800000000001</v>
      </c>
      <c r="E110" s="56">
        <f t="shared" si="5"/>
        <v>4.7128226822805458E-2</v>
      </c>
      <c r="F110" s="139"/>
      <c r="G110" s="160" t="s">
        <v>80</v>
      </c>
      <c r="H110" s="58">
        <v>1478.9760000000001</v>
      </c>
      <c r="I110" s="58">
        <v>4396.9639999999999</v>
      </c>
      <c r="J110" s="58">
        <v>6084.63</v>
      </c>
      <c r="K110" s="150">
        <f t="shared" si="3"/>
        <v>0.75693246754527399</v>
      </c>
      <c r="L110" s="56">
        <f t="shared" si="4"/>
        <v>0.72263457268560283</v>
      </c>
      <c r="M110" s="33"/>
    </row>
    <row r="111" spans="2:13" ht="15" x14ac:dyDescent="0.2">
      <c r="B111" s="187" t="s">
        <v>8</v>
      </c>
      <c r="C111" s="175">
        <v>9.4269999999999996</v>
      </c>
      <c r="D111" s="176"/>
      <c r="E111" s="90">
        <f t="shared" si="5"/>
        <v>0</v>
      </c>
      <c r="F111" s="140"/>
      <c r="G111" s="159" t="s">
        <v>8</v>
      </c>
      <c r="H111" s="89">
        <v>23.123999999999999</v>
      </c>
      <c r="I111" s="92">
        <v>9.4269999999999996</v>
      </c>
      <c r="J111" s="92">
        <v>32.551000000000002</v>
      </c>
      <c r="K111" s="148">
        <f t="shared" si="3"/>
        <v>0.28960707812356001</v>
      </c>
      <c r="L111" s="90">
        <f t="shared" si="4"/>
        <v>0.2896070781235599</v>
      </c>
      <c r="M111" s="33"/>
    </row>
    <row r="112" spans="2:13" ht="15" x14ac:dyDescent="0.2">
      <c r="B112" s="159" t="s">
        <v>37</v>
      </c>
      <c r="C112" s="165">
        <v>402.13200000000001</v>
      </c>
      <c r="D112" s="166">
        <v>43.536999999999999</v>
      </c>
      <c r="E112" s="62">
        <f t="shared" si="5"/>
        <v>9.7689092128911817E-2</v>
      </c>
      <c r="F112" s="138"/>
      <c r="G112" s="159" t="s">
        <v>37</v>
      </c>
      <c r="H112" s="68">
        <v>167.28700000000001</v>
      </c>
      <c r="I112" s="68">
        <v>402.13200000000001</v>
      </c>
      <c r="J112" s="68">
        <v>612.95600000000002</v>
      </c>
      <c r="K112" s="149">
        <f t="shared" si="3"/>
        <v>0.72708155234633476</v>
      </c>
      <c r="L112" s="62">
        <f t="shared" si="4"/>
        <v>0.65605361559394149</v>
      </c>
      <c r="M112" s="33"/>
    </row>
    <row r="113" spans="2:13" ht="15" x14ac:dyDescent="0.2">
      <c r="B113" s="182" t="s">
        <v>13</v>
      </c>
      <c r="C113" s="167">
        <v>3477.0419999999999</v>
      </c>
      <c r="D113" s="168">
        <v>198.93700000000001</v>
      </c>
      <c r="E113" s="62">
        <f t="shared" si="5"/>
        <v>5.4118100239419216E-2</v>
      </c>
      <c r="F113" s="138"/>
      <c r="G113" s="182" t="s">
        <v>65</v>
      </c>
      <c r="H113" s="64">
        <v>1247.4290000000001</v>
      </c>
      <c r="I113" s="64">
        <v>3238.9670000000001</v>
      </c>
      <c r="J113" s="64">
        <v>4661.2960000000003</v>
      </c>
      <c r="K113" s="149">
        <f t="shared" si="3"/>
        <v>0.73238580000068654</v>
      </c>
      <c r="L113" s="62">
        <f t="shared" si="4"/>
        <v>0.69486404639396426</v>
      </c>
      <c r="M113" s="33"/>
    </row>
    <row r="114" spans="2:13" ht="15" x14ac:dyDescent="0.2">
      <c r="B114" s="183" t="s">
        <v>14</v>
      </c>
      <c r="C114" s="167">
        <v>291.66399999999999</v>
      </c>
      <c r="D114" s="168">
        <v>36.090000000000003</v>
      </c>
      <c r="E114" s="62">
        <f t="shared" si="5"/>
        <v>0.11011307260933506</v>
      </c>
      <c r="F114" s="138"/>
      <c r="G114" s="183" t="s">
        <v>14</v>
      </c>
      <c r="H114" s="64">
        <v>152.04300000000001</v>
      </c>
      <c r="I114" s="64">
        <v>291.66399999999999</v>
      </c>
      <c r="J114" s="64">
        <v>479.79700000000003</v>
      </c>
      <c r="K114" s="149">
        <f t="shared" si="3"/>
        <v>0.68310973182408397</v>
      </c>
      <c r="L114" s="62">
        <f t="shared" si="4"/>
        <v>0.60789042032359508</v>
      </c>
      <c r="M114" s="33"/>
    </row>
    <row r="115" spans="2:13" ht="15" x14ac:dyDescent="0.2">
      <c r="B115" s="184" t="s">
        <v>0</v>
      </c>
      <c r="C115" s="165">
        <v>996.73500000000001</v>
      </c>
      <c r="D115" s="166">
        <v>40.090000000000003</v>
      </c>
      <c r="E115" s="62">
        <f t="shared" si="5"/>
        <v>3.8666120126347264E-2</v>
      </c>
      <c r="F115" s="138"/>
      <c r="G115" s="184" t="s">
        <v>0</v>
      </c>
      <c r="H115" s="64">
        <v>457.59100000000001</v>
      </c>
      <c r="I115" s="64">
        <v>895.71600000000001</v>
      </c>
      <c r="J115" s="64">
        <v>1386.307</v>
      </c>
      <c r="K115" s="149">
        <f t="shared" si="3"/>
        <v>0.66992087611185691</v>
      </c>
      <c r="L115" s="62">
        <f t="shared" si="4"/>
        <v>0.64611662496113775</v>
      </c>
      <c r="M115" s="33"/>
    </row>
    <row r="116" spans="2:13" ht="15" x14ac:dyDescent="0.2">
      <c r="B116" s="185" t="s">
        <v>12</v>
      </c>
      <c r="C116" s="165">
        <v>32.084000000000003</v>
      </c>
      <c r="D116" s="166">
        <v>1.6220000000000001</v>
      </c>
      <c r="E116" s="62">
        <f t="shared" si="5"/>
        <v>4.81219960837833E-2</v>
      </c>
      <c r="F116" s="138"/>
      <c r="G116" s="185" t="s">
        <v>12</v>
      </c>
      <c r="H116" s="64">
        <v>22.85</v>
      </c>
      <c r="I116" s="64">
        <v>32.084000000000003</v>
      </c>
      <c r="J116" s="64">
        <v>56.555999999999997</v>
      </c>
      <c r="K116" s="149">
        <f t="shared" si="3"/>
        <v>0.59597567013225827</v>
      </c>
      <c r="L116" s="62">
        <f t="shared" si="4"/>
        <v>0.56729613126812373</v>
      </c>
      <c r="M116" s="33"/>
    </row>
    <row r="117" spans="2:13" ht="15" x14ac:dyDescent="0.2">
      <c r="B117" s="184" t="s">
        <v>1</v>
      </c>
      <c r="C117" s="165">
        <v>1483.566</v>
      </c>
      <c r="D117" s="166">
        <v>102.10599999999999</v>
      </c>
      <c r="E117" s="62">
        <f t="shared" si="5"/>
        <v>6.4392888314859564E-2</v>
      </c>
      <c r="F117" s="138"/>
      <c r="G117" s="184" t="s">
        <v>1</v>
      </c>
      <c r="H117" s="64">
        <v>482.15100000000001</v>
      </c>
      <c r="I117" s="64">
        <v>1395.4829999999999</v>
      </c>
      <c r="J117" s="64">
        <v>1970.9</v>
      </c>
      <c r="K117" s="149">
        <f t="shared" si="3"/>
        <v>0.75536506164696327</v>
      </c>
      <c r="L117" s="62">
        <f t="shared" si="4"/>
        <v>0.70804353341113191</v>
      </c>
      <c r="M117" s="94"/>
    </row>
    <row r="118" spans="2:13" ht="15" x14ac:dyDescent="0.2">
      <c r="B118" s="185" t="s">
        <v>7</v>
      </c>
      <c r="C118" s="165">
        <v>120.85299999999999</v>
      </c>
      <c r="D118" s="166">
        <v>22.437999999999999</v>
      </c>
      <c r="E118" s="62">
        <f t="shared" si="5"/>
        <v>0.15659043484936247</v>
      </c>
      <c r="F118" s="138"/>
      <c r="G118" s="185" t="s">
        <v>7</v>
      </c>
      <c r="H118" s="64">
        <v>58.834000000000003</v>
      </c>
      <c r="I118" s="64">
        <v>120.85299999999999</v>
      </c>
      <c r="J118" s="64">
        <v>202.125</v>
      </c>
      <c r="K118" s="149">
        <f t="shared" si="3"/>
        <v>0.70892269635126781</v>
      </c>
      <c r="L118" s="62">
        <f t="shared" si="4"/>
        <v>0.59791218305504013</v>
      </c>
      <c r="M118" s="33"/>
    </row>
    <row r="119" spans="2:13" ht="15" x14ac:dyDescent="0.2">
      <c r="B119" s="184" t="s">
        <v>9</v>
      </c>
      <c r="C119" s="165">
        <v>996.74099999999999</v>
      </c>
      <c r="D119" s="166">
        <v>56.741</v>
      </c>
      <c r="E119" s="62">
        <f t="shared" si="5"/>
        <v>5.386043615363148E-2</v>
      </c>
      <c r="F119" s="138"/>
      <c r="G119" s="184" t="s">
        <v>9</v>
      </c>
      <c r="H119" s="64">
        <v>307.68700000000001</v>
      </c>
      <c r="I119" s="64">
        <v>947.76800000000003</v>
      </c>
      <c r="J119" s="64">
        <v>1304.0889999999999</v>
      </c>
      <c r="K119" s="149">
        <f t="shared" si="3"/>
        <v>0.76405981493594377</v>
      </c>
      <c r="L119" s="62">
        <f t="shared" si="4"/>
        <v>0.72676634800232198</v>
      </c>
      <c r="M119" s="33"/>
    </row>
    <row r="120" spans="2:13" ht="15" x14ac:dyDescent="0.2">
      <c r="B120" s="185" t="s">
        <v>10</v>
      </c>
      <c r="C120" s="165">
        <v>138.727</v>
      </c>
      <c r="D120" s="166">
        <v>12.03</v>
      </c>
      <c r="E120" s="62">
        <f t="shared" si="5"/>
        <v>7.9797289678091229E-2</v>
      </c>
      <c r="F120" s="138"/>
      <c r="G120" s="185" t="s">
        <v>10</v>
      </c>
      <c r="H120" s="64">
        <v>70.358999999999995</v>
      </c>
      <c r="I120" s="64">
        <v>138.727</v>
      </c>
      <c r="J120" s="64">
        <v>221.11600000000001</v>
      </c>
      <c r="K120" s="149">
        <f t="shared" si="3"/>
        <v>0.6818005029034534</v>
      </c>
      <c r="L120" s="62">
        <f t="shared" si="4"/>
        <v>0.62739467067059818</v>
      </c>
      <c r="M120" s="33"/>
    </row>
    <row r="121" spans="2:13" ht="15" x14ac:dyDescent="0.2">
      <c r="B121" s="184" t="s">
        <v>2</v>
      </c>
      <c r="C121" s="165">
        <v>1248.104</v>
      </c>
      <c r="D121" s="166">
        <v>35.231000000000002</v>
      </c>
      <c r="E121" s="62">
        <f t="shared" si="5"/>
        <v>2.7452691619881012E-2</v>
      </c>
      <c r="F121" s="138"/>
      <c r="G121" s="184" t="s">
        <v>2</v>
      </c>
      <c r="H121" s="64">
        <v>231.547</v>
      </c>
      <c r="I121" s="64">
        <v>1157.9970000000001</v>
      </c>
      <c r="J121" s="64">
        <v>1423.3340000000001</v>
      </c>
      <c r="K121" s="149">
        <f t="shared" si="3"/>
        <v>0.83732068509569779</v>
      </c>
      <c r="L121" s="62">
        <f t="shared" si="4"/>
        <v>0.81358064937674501</v>
      </c>
      <c r="M121" s="33"/>
    </row>
    <row r="122" spans="2:13" ht="16" thickBot="1" x14ac:dyDescent="0.25">
      <c r="B122" s="186" t="s">
        <v>11</v>
      </c>
      <c r="C122" s="177">
        <v>89.281000000000006</v>
      </c>
      <c r="D122" s="178">
        <v>7.4470000000000001</v>
      </c>
      <c r="E122" s="75">
        <f t="shared" si="5"/>
        <v>7.6989082788851207E-2</v>
      </c>
      <c r="F122" s="141"/>
      <c r="G122" s="186" t="s">
        <v>11</v>
      </c>
      <c r="H122" s="80">
        <v>12.984999999999999</v>
      </c>
      <c r="I122" s="80">
        <v>89.281000000000006</v>
      </c>
      <c r="J122" s="80">
        <v>109.71299999999999</v>
      </c>
      <c r="K122" s="147">
        <f t="shared" si="3"/>
        <v>0.88164574845278132</v>
      </c>
      <c r="L122" s="75">
        <f>I122/J122</f>
        <v>0.81376865093471162</v>
      </c>
      <c r="M122" s="33"/>
    </row>
    <row r="123" spans="2:13" ht="56.25" customHeight="1" x14ac:dyDescent="0.15">
      <c r="B123" s="248" t="s">
        <v>128</v>
      </c>
      <c r="C123" s="249"/>
      <c r="D123" s="249"/>
      <c r="E123" s="249"/>
      <c r="F123" s="249"/>
      <c r="G123" s="249"/>
      <c r="H123" s="249"/>
      <c r="I123" s="249"/>
      <c r="J123" s="249"/>
      <c r="K123" s="249"/>
      <c r="L123" s="249"/>
    </row>
    <row r="124" spans="2:13" ht="15" x14ac:dyDescent="0.15">
      <c r="B124" s="216" t="s">
        <v>127</v>
      </c>
      <c r="C124" s="48"/>
      <c r="D124" s="48"/>
      <c r="E124" s="48"/>
      <c r="F124" s="82"/>
      <c r="G124" s="82"/>
      <c r="H124" s="48"/>
      <c r="I124" s="48"/>
      <c r="J124" s="48"/>
      <c r="K124" s="48"/>
      <c r="L124" s="48"/>
    </row>
    <row r="125" spans="2:13" ht="15" x14ac:dyDescent="0.15">
      <c r="B125" s="81" t="s">
        <v>76</v>
      </c>
      <c r="C125" s="48"/>
      <c r="D125" s="48"/>
      <c r="E125" s="48"/>
      <c r="F125" s="82"/>
      <c r="G125" s="82"/>
      <c r="H125" s="48"/>
      <c r="I125" s="48"/>
      <c r="J125" s="48"/>
      <c r="K125" s="48"/>
      <c r="L125" s="48"/>
    </row>
    <row r="126" spans="2:13" ht="15" x14ac:dyDescent="0.15">
      <c r="B126" s="83" t="s">
        <v>77</v>
      </c>
      <c r="C126" s="48"/>
      <c r="D126" s="48"/>
      <c r="E126" s="48"/>
      <c r="F126" s="82"/>
      <c r="G126" s="82"/>
      <c r="H126" s="48"/>
      <c r="I126" s="48"/>
      <c r="J126" s="48"/>
      <c r="K126" s="48"/>
      <c r="L126" s="48"/>
    </row>
    <row r="127" spans="2:13" ht="15" x14ac:dyDescent="0.15">
      <c r="B127" s="83" t="s">
        <v>78</v>
      </c>
      <c r="K127" s="85"/>
    </row>
    <row r="128" spans="2:13" x14ac:dyDescent="0.15">
      <c r="B128" s="95"/>
    </row>
  </sheetData>
  <mergeCells count="4">
    <mergeCell ref="B2:L2"/>
    <mergeCell ref="B3:L3"/>
    <mergeCell ref="B4:L4"/>
    <mergeCell ref="B123:L123"/>
  </mergeCells>
  <pageMargins left="0.39" right="0.17" top="0.43" bottom="0.17" header="0.5" footer="0.5"/>
  <pageSetup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28"/>
  <sheetViews>
    <sheetView zoomScaleNormal="100" workbookViewId="0">
      <selection activeCell="N5" sqref="N5"/>
    </sheetView>
  </sheetViews>
  <sheetFormatPr baseColWidth="10" defaultColWidth="9.1640625" defaultRowHeight="13" x14ac:dyDescent="0.15"/>
  <cols>
    <col min="1" max="1" width="9.1640625" style="28"/>
    <col min="2" max="2" width="26.1640625" style="28" customWidth="1"/>
    <col min="3" max="3" width="10" style="28" bestFit="1" customWidth="1"/>
    <col min="4" max="5" width="12.33203125" style="28" bestFit="1" customWidth="1"/>
    <col min="6" max="6" width="0.6640625" style="84" customWidth="1"/>
    <col min="7" max="7" width="27.6640625" style="84" bestFit="1" customWidth="1"/>
    <col min="8" max="8" width="12.83203125" style="28" customWidth="1"/>
    <col min="9" max="9" width="12.6640625" style="28" bestFit="1" customWidth="1"/>
    <col min="10" max="10" width="9" style="28" customWidth="1"/>
    <col min="11" max="11" width="13.1640625" style="28" customWidth="1"/>
    <col min="12" max="12" width="12.33203125" style="28" bestFit="1" customWidth="1"/>
    <col min="13" max="16384" width="9.1640625" style="28"/>
  </cols>
  <sheetData>
    <row r="1" spans="2:15" ht="8.25" customHeight="1" thickBot="1" x14ac:dyDescent="0.2">
      <c r="H1" s="48"/>
    </row>
    <row r="2" spans="2:15" ht="23.25" customHeight="1" x14ac:dyDescent="0.25">
      <c r="B2" s="242" t="s">
        <v>36</v>
      </c>
      <c r="C2" s="243"/>
      <c r="D2" s="243"/>
      <c r="E2" s="243"/>
      <c r="F2" s="243"/>
      <c r="G2" s="243"/>
      <c r="H2" s="243"/>
      <c r="I2" s="243"/>
      <c r="J2" s="243"/>
      <c r="K2" s="243"/>
      <c r="L2" s="244"/>
    </row>
    <row r="3" spans="2:15" ht="23.25" customHeight="1" x14ac:dyDescent="0.25">
      <c r="B3" s="245" t="s">
        <v>59</v>
      </c>
      <c r="C3" s="246"/>
      <c r="D3" s="246"/>
      <c r="E3" s="246"/>
      <c r="F3" s="246"/>
      <c r="G3" s="246"/>
      <c r="H3" s="246"/>
      <c r="I3" s="246"/>
      <c r="J3" s="246"/>
      <c r="K3" s="246"/>
      <c r="L3" s="247"/>
    </row>
    <row r="4" spans="2:15" ht="23.25" customHeight="1" thickBot="1" x14ac:dyDescent="0.3">
      <c r="B4" s="250" t="s">
        <v>126</v>
      </c>
      <c r="C4" s="251"/>
      <c r="D4" s="251"/>
      <c r="E4" s="251"/>
      <c r="F4" s="251"/>
      <c r="G4" s="251"/>
      <c r="H4" s="251"/>
      <c r="I4" s="251"/>
      <c r="J4" s="251"/>
      <c r="K4" s="251"/>
      <c r="L4" s="252"/>
    </row>
    <row r="5" spans="2:15" ht="44.25" customHeight="1" thickBot="1" x14ac:dyDescent="0.2">
      <c r="B5" s="97"/>
      <c r="C5" s="155" t="s">
        <v>4</v>
      </c>
      <c r="D5" s="157" t="s">
        <v>6</v>
      </c>
      <c r="E5" s="156" t="s">
        <v>34</v>
      </c>
      <c r="F5" s="96"/>
      <c r="G5" s="151"/>
      <c r="H5" s="152" t="s">
        <v>100</v>
      </c>
      <c r="I5" s="153" t="s">
        <v>4</v>
      </c>
      <c r="J5" s="153" t="s">
        <v>101</v>
      </c>
      <c r="K5" s="155" t="s">
        <v>102</v>
      </c>
      <c r="L5" s="156" t="s">
        <v>103</v>
      </c>
    </row>
    <row r="6" spans="2:15" ht="15.75" customHeight="1" thickBot="1" x14ac:dyDescent="0.25">
      <c r="B6" s="170" t="s">
        <v>3</v>
      </c>
      <c r="C6" s="54">
        <v>158226.443</v>
      </c>
      <c r="D6" s="55">
        <v>6074.7070000000003</v>
      </c>
      <c r="E6" s="56">
        <f t="shared" ref="E6:E75" si="0">D6/(C6+D6)</f>
        <v>3.6973003536493812E-2</v>
      </c>
      <c r="F6" s="137"/>
      <c r="G6" s="190" t="s">
        <v>64</v>
      </c>
      <c r="H6" s="57">
        <v>46386.550999999999</v>
      </c>
      <c r="I6" s="58">
        <v>145735.10399999999</v>
      </c>
      <c r="J6" s="58">
        <v>197583.03599999999</v>
      </c>
      <c r="K6" s="150">
        <f>(J6-H6)/J6</f>
        <v>0.76523009293166233</v>
      </c>
      <c r="L6" s="56">
        <f>I6/J6</f>
        <v>0.73758915213753473</v>
      </c>
      <c r="M6" s="33"/>
      <c r="O6" s="33"/>
    </row>
    <row r="7" spans="2:15" ht="15" x14ac:dyDescent="0.2">
      <c r="B7" s="59" t="s">
        <v>8</v>
      </c>
      <c r="C7" s="60">
        <v>2016.2909999999999</v>
      </c>
      <c r="D7" s="61">
        <v>312.173</v>
      </c>
      <c r="E7" s="62">
        <f t="shared" si="0"/>
        <v>0.13406820977262265</v>
      </c>
      <c r="F7" s="138"/>
      <c r="G7" s="159" t="s">
        <v>8</v>
      </c>
      <c r="H7" s="91">
        <v>6345.5140000000001</v>
      </c>
      <c r="I7" s="92">
        <v>2016.2909999999999</v>
      </c>
      <c r="J7" s="92">
        <v>8673.9779999999992</v>
      </c>
      <c r="K7" s="148">
        <f t="shared" ref="K7:K70" si="1">(J7-H7)/J7</f>
        <v>0.26844246088703466</v>
      </c>
      <c r="L7" s="90">
        <f t="shared" ref="L7:L70" si="2">I7/J7</f>
        <v>0.23245286072895274</v>
      </c>
      <c r="M7" s="33"/>
    </row>
    <row r="8" spans="2:15" ht="15" x14ac:dyDescent="0.2">
      <c r="B8" s="59" t="s">
        <v>37</v>
      </c>
      <c r="C8" s="65">
        <v>36273.508000000002</v>
      </c>
      <c r="D8" s="66">
        <v>2291.1819999999998</v>
      </c>
      <c r="E8" s="62">
        <f t="shared" si="0"/>
        <v>5.9411394205424697E-2</v>
      </c>
      <c r="F8" s="138"/>
      <c r="G8" s="159" t="s">
        <v>37</v>
      </c>
      <c r="H8" s="67">
        <v>13426.53</v>
      </c>
      <c r="I8" s="68">
        <v>36273.508000000002</v>
      </c>
      <c r="J8" s="68">
        <v>51991.22</v>
      </c>
      <c r="K8" s="149">
        <f t="shared" si="1"/>
        <v>0.74175389613861731</v>
      </c>
      <c r="L8" s="62">
        <f t="shared" si="2"/>
        <v>0.69768526301171618</v>
      </c>
      <c r="M8" s="33"/>
    </row>
    <row r="9" spans="2:15" ht="15" x14ac:dyDescent="0.2">
      <c r="B9" s="169" t="s">
        <v>13</v>
      </c>
      <c r="C9" s="63">
        <v>95993.547000000006</v>
      </c>
      <c r="D9" s="64">
        <v>4197.8410000000003</v>
      </c>
      <c r="E9" s="62">
        <f t="shared" si="0"/>
        <v>4.1898221831201697E-2</v>
      </c>
      <c r="F9" s="138"/>
      <c r="G9" s="182" t="s">
        <v>65</v>
      </c>
      <c r="H9" s="63">
        <v>36163.834000000003</v>
      </c>
      <c r="I9" s="64">
        <v>89983.976999999999</v>
      </c>
      <c r="J9" s="64">
        <v>130167.28</v>
      </c>
      <c r="K9" s="149">
        <f t="shared" si="1"/>
        <v>0.72217415928181028</v>
      </c>
      <c r="L9" s="62">
        <f t="shared" si="2"/>
        <v>0.69129490145296113</v>
      </c>
      <c r="M9" s="93"/>
    </row>
    <row r="10" spans="2:15" ht="15" x14ac:dyDescent="0.2">
      <c r="B10" s="171" t="s">
        <v>14</v>
      </c>
      <c r="C10" s="63">
        <v>25743.866000000002</v>
      </c>
      <c r="D10" s="64">
        <v>1856.2819999999999</v>
      </c>
      <c r="E10" s="62">
        <f t="shared" si="0"/>
        <v>6.725623355353022E-2</v>
      </c>
      <c r="F10" s="138"/>
      <c r="G10" s="183" t="s">
        <v>14</v>
      </c>
      <c r="H10" s="63">
        <v>11621.03</v>
      </c>
      <c r="I10" s="64">
        <v>25743.866000000002</v>
      </c>
      <c r="J10" s="64">
        <v>39221.178</v>
      </c>
      <c r="K10" s="149">
        <f t="shared" si="1"/>
        <v>0.70370522782360079</v>
      </c>
      <c r="L10" s="62">
        <f t="shared" si="2"/>
        <v>0.65637666466825662</v>
      </c>
      <c r="M10" s="33"/>
    </row>
    <row r="11" spans="2:15" ht="13.5" customHeight="1" x14ac:dyDescent="0.2">
      <c r="B11" s="174" t="s">
        <v>0</v>
      </c>
      <c r="C11" s="60">
        <v>10773.424999999999</v>
      </c>
      <c r="D11" s="61">
        <v>625.46900000000005</v>
      </c>
      <c r="E11" s="62">
        <f t="shared" si="0"/>
        <v>5.4871025206480559E-2</v>
      </c>
      <c r="F11" s="138"/>
      <c r="G11" s="184" t="s">
        <v>0</v>
      </c>
      <c r="H11" s="63">
        <v>7251.7529999999997</v>
      </c>
      <c r="I11" s="64">
        <v>10073.323</v>
      </c>
      <c r="J11" s="64">
        <v>17919.258999999998</v>
      </c>
      <c r="K11" s="149">
        <f t="shared" si="1"/>
        <v>0.59530954935134306</v>
      </c>
      <c r="L11" s="62">
        <f t="shared" si="2"/>
        <v>0.56215064473369136</v>
      </c>
      <c r="M11" s="33"/>
    </row>
    <row r="12" spans="2:15" ht="15" x14ac:dyDescent="0.2">
      <c r="B12" s="172" t="s">
        <v>12</v>
      </c>
      <c r="C12" s="60">
        <v>2119.48</v>
      </c>
      <c r="D12" s="61">
        <v>259.82</v>
      </c>
      <c r="E12" s="62">
        <f t="shared" si="0"/>
        <v>0.10920018492834026</v>
      </c>
      <c r="F12" s="138"/>
      <c r="G12" s="185" t="s">
        <v>12</v>
      </c>
      <c r="H12" s="63">
        <v>2077.4290000000001</v>
      </c>
      <c r="I12" s="64">
        <v>2119.48</v>
      </c>
      <c r="J12" s="64">
        <v>4456.7290000000003</v>
      </c>
      <c r="K12" s="149">
        <f t="shared" si="1"/>
        <v>0.53386687860087523</v>
      </c>
      <c r="L12" s="62">
        <f t="shared" si="2"/>
        <v>0.47556851673054384</v>
      </c>
      <c r="M12" s="33"/>
    </row>
    <row r="13" spans="2:15" ht="15" x14ac:dyDescent="0.2">
      <c r="B13" s="174" t="s">
        <v>1</v>
      </c>
      <c r="C13" s="60">
        <v>41733.192999999999</v>
      </c>
      <c r="D13" s="61">
        <v>2000.0540000000001</v>
      </c>
      <c r="E13" s="62">
        <f t="shared" si="0"/>
        <v>4.573303235408064E-2</v>
      </c>
      <c r="F13" s="138"/>
      <c r="G13" s="184" t="s">
        <v>1</v>
      </c>
      <c r="H13" s="63">
        <v>15569.397999999999</v>
      </c>
      <c r="I13" s="64">
        <v>39116.446000000004</v>
      </c>
      <c r="J13" s="64">
        <v>56627.05</v>
      </c>
      <c r="K13" s="149">
        <f t="shared" si="1"/>
        <v>0.72505369783522189</v>
      </c>
      <c r="L13" s="62">
        <f t="shared" si="2"/>
        <v>0.69077315523234928</v>
      </c>
      <c r="M13" s="94"/>
    </row>
    <row r="14" spans="2:15" ht="15" x14ac:dyDescent="0.2">
      <c r="B14" s="172" t="s">
        <v>7</v>
      </c>
      <c r="C14" s="60">
        <v>11179.982</v>
      </c>
      <c r="D14" s="61">
        <v>1011.653</v>
      </c>
      <c r="E14" s="62">
        <f t="shared" si="0"/>
        <v>8.2979272263318249E-2</v>
      </c>
      <c r="F14" s="138"/>
      <c r="G14" s="185" t="s">
        <v>7</v>
      </c>
      <c r="H14" s="63">
        <v>4524.0150000000003</v>
      </c>
      <c r="I14" s="64">
        <v>11179.982</v>
      </c>
      <c r="J14" s="64">
        <v>16715.650000000001</v>
      </c>
      <c r="K14" s="149">
        <f t="shared" si="1"/>
        <v>0.7293545270450148</v>
      </c>
      <c r="L14" s="62">
        <f t="shared" si="2"/>
        <v>0.66883321916886262</v>
      </c>
      <c r="M14" s="33"/>
    </row>
    <row r="15" spans="2:15" ht="15" x14ac:dyDescent="0.2">
      <c r="B15" s="174" t="s">
        <v>9</v>
      </c>
      <c r="C15" s="60">
        <v>43486.928999999996</v>
      </c>
      <c r="D15" s="61">
        <v>1572.318</v>
      </c>
      <c r="E15" s="62">
        <f t="shared" si="0"/>
        <v>3.4894457956654273E-2</v>
      </c>
      <c r="F15" s="138"/>
      <c r="G15" s="184" t="s">
        <v>9</v>
      </c>
      <c r="H15" s="63">
        <v>13342.683000000001</v>
      </c>
      <c r="I15" s="64">
        <v>40794.207999999999</v>
      </c>
      <c r="J15" s="64">
        <v>55620.970999999998</v>
      </c>
      <c r="K15" s="149">
        <f t="shared" si="1"/>
        <v>0.76011416629170325</v>
      </c>
      <c r="L15" s="62">
        <f t="shared" si="2"/>
        <v>0.73343214378619892</v>
      </c>
      <c r="M15" s="33"/>
    </row>
    <row r="16" spans="2:15" ht="15" x14ac:dyDescent="0.2">
      <c r="B16" s="172" t="s">
        <v>10</v>
      </c>
      <c r="C16" s="60">
        <v>12444.404</v>
      </c>
      <c r="D16" s="61">
        <v>584.80899999999997</v>
      </c>
      <c r="E16" s="62">
        <f t="shared" si="0"/>
        <v>4.4884445438108961E-2</v>
      </c>
      <c r="F16" s="138"/>
      <c r="G16" s="185" t="s">
        <v>10</v>
      </c>
      <c r="H16" s="63">
        <v>5019.5860000000002</v>
      </c>
      <c r="I16" s="64">
        <v>12444.404</v>
      </c>
      <c r="J16" s="64">
        <v>18048.798999999999</v>
      </c>
      <c r="K16" s="149">
        <f t="shared" si="1"/>
        <v>0.721888087955326</v>
      </c>
      <c r="L16" s="62">
        <f t="shared" si="2"/>
        <v>0.6894865414590744</v>
      </c>
      <c r="M16" s="33"/>
    </row>
    <row r="17" spans="2:13" ht="15" x14ac:dyDescent="0.2">
      <c r="B17" s="174" t="s">
        <v>2</v>
      </c>
      <c r="C17" s="60">
        <v>60216.606</v>
      </c>
      <c r="D17" s="61">
        <v>1564.694</v>
      </c>
      <c r="E17" s="62">
        <f t="shared" si="0"/>
        <v>2.5326336609945078E-2</v>
      </c>
      <c r="F17" s="138"/>
      <c r="G17" s="184" t="s">
        <v>2</v>
      </c>
      <c r="H17" s="63">
        <v>10222.717000000001</v>
      </c>
      <c r="I17" s="64">
        <v>55751.127</v>
      </c>
      <c r="J17" s="64">
        <v>67415.755999999994</v>
      </c>
      <c r="K17" s="149">
        <f t="shared" si="1"/>
        <v>0.84836308888978407</v>
      </c>
      <c r="L17" s="62">
        <f t="shared" si="2"/>
        <v>0.82697473569828406</v>
      </c>
      <c r="M17" s="33"/>
    </row>
    <row r="18" spans="2:13" ht="16" thickBot="1" x14ac:dyDescent="0.25">
      <c r="B18" s="172" t="s">
        <v>11</v>
      </c>
      <c r="C18" s="73">
        <v>8368.1610000000001</v>
      </c>
      <c r="D18" s="74">
        <v>352.55399999999997</v>
      </c>
      <c r="E18" s="75">
        <f t="shared" si="0"/>
        <v>4.0427189743042852E-2</v>
      </c>
      <c r="F18" s="138"/>
      <c r="G18" s="185" t="s">
        <v>11</v>
      </c>
      <c r="H18" s="79">
        <v>1334.825</v>
      </c>
      <c r="I18" s="80">
        <v>8368.1610000000001</v>
      </c>
      <c r="J18" s="80">
        <v>10055.540000000001</v>
      </c>
      <c r="K18" s="147">
        <f t="shared" si="1"/>
        <v>0.86725476702394888</v>
      </c>
      <c r="L18" s="75">
        <f t="shared" si="2"/>
        <v>0.83219409400191335</v>
      </c>
      <c r="M18" s="33"/>
    </row>
    <row r="19" spans="2:13" ht="16" thickBot="1" x14ac:dyDescent="0.25">
      <c r="B19" s="173" t="s">
        <v>5</v>
      </c>
      <c r="C19" s="54">
        <v>130963.349</v>
      </c>
      <c r="D19" s="55">
        <v>5259.0780000000004</v>
      </c>
      <c r="E19" s="56">
        <f t="shared" si="0"/>
        <v>3.860655044708608E-2</v>
      </c>
      <c r="F19" s="139"/>
      <c r="G19" s="188" t="s">
        <v>66</v>
      </c>
      <c r="H19" s="57">
        <v>37841.696000000004</v>
      </c>
      <c r="I19" s="58">
        <v>119979.13800000001</v>
      </c>
      <c r="J19" s="58">
        <v>162528.889</v>
      </c>
      <c r="K19" s="150">
        <f t="shared" si="1"/>
        <v>0.76716941687825113</v>
      </c>
      <c r="L19" s="56">
        <f t="shared" si="2"/>
        <v>0.73820192052134193</v>
      </c>
      <c r="M19" s="33"/>
    </row>
    <row r="20" spans="2:13" ht="15" x14ac:dyDescent="0.2">
      <c r="B20" s="59" t="s">
        <v>8</v>
      </c>
      <c r="C20" s="60">
        <v>1920.9290000000001</v>
      </c>
      <c r="D20" s="61">
        <v>297.18799999999999</v>
      </c>
      <c r="E20" s="62">
        <f t="shared" si="0"/>
        <v>0.13398211185433409</v>
      </c>
      <c r="F20" s="138"/>
      <c r="G20" s="159" t="s">
        <v>8</v>
      </c>
      <c r="H20" s="63">
        <v>5908.84</v>
      </c>
      <c r="I20" s="64">
        <v>1920.9290000000001</v>
      </c>
      <c r="J20" s="64">
        <v>8126.9570000000003</v>
      </c>
      <c r="K20" s="149">
        <f t="shared" si="1"/>
        <v>0.27293327625579905</v>
      </c>
      <c r="L20" s="62">
        <f t="shared" si="2"/>
        <v>0.23636509950772472</v>
      </c>
      <c r="M20" s="33"/>
    </row>
    <row r="21" spans="2:13" ht="15" x14ac:dyDescent="0.2">
      <c r="B21" s="59" t="s">
        <v>37</v>
      </c>
      <c r="C21" s="65">
        <v>32186.901000000002</v>
      </c>
      <c r="D21" s="66">
        <v>2102.357</v>
      </c>
      <c r="E21" s="62">
        <f t="shared" si="0"/>
        <v>6.1312408684958998E-2</v>
      </c>
      <c r="F21" s="138"/>
      <c r="G21" s="159" t="s">
        <v>37</v>
      </c>
      <c r="H21" s="67">
        <v>11455.925999999999</v>
      </c>
      <c r="I21" s="68">
        <v>32186.901000000002</v>
      </c>
      <c r="J21" s="68">
        <v>45745.184000000001</v>
      </c>
      <c r="K21" s="149">
        <f t="shared" si="1"/>
        <v>0.74957088378964665</v>
      </c>
      <c r="L21" s="62">
        <f t="shared" si="2"/>
        <v>0.70361288742438988</v>
      </c>
      <c r="M21" s="33"/>
    </row>
    <row r="22" spans="2:13" ht="15" x14ac:dyDescent="0.2">
      <c r="B22" s="169" t="s">
        <v>13</v>
      </c>
      <c r="C22" s="63">
        <v>78938.994000000006</v>
      </c>
      <c r="D22" s="64">
        <v>3677.1689999999999</v>
      </c>
      <c r="E22" s="62">
        <f t="shared" si="0"/>
        <v>4.4509075058351472E-2</v>
      </c>
      <c r="F22" s="138"/>
      <c r="G22" s="182" t="s">
        <v>65</v>
      </c>
      <c r="H22" s="63">
        <v>30116.595000000001</v>
      </c>
      <c r="I22" s="64">
        <v>73775.793000000005</v>
      </c>
      <c r="J22" s="64">
        <v>107421.95299999999</v>
      </c>
      <c r="K22" s="149">
        <f t="shared" si="1"/>
        <v>0.71964208284315956</v>
      </c>
      <c r="L22" s="62">
        <f t="shared" si="2"/>
        <v>0.68678506524639349</v>
      </c>
      <c r="M22" s="33"/>
    </row>
    <row r="23" spans="2:13" ht="15" x14ac:dyDescent="0.2">
      <c r="B23" s="171" t="s">
        <v>14</v>
      </c>
      <c r="C23" s="63">
        <v>22990.201000000001</v>
      </c>
      <c r="D23" s="64">
        <v>1723.499</v>
      </c>
      <c r="E23" s="62">
        <f t="shared" si="0"/>
        <v>6.9738606521888666E-2</v>
      </c>
      <c r="F23" s="138"/>
      <c r="G23" s="183" t="s">
        <v>14</v>
      </c>
      <c r="H23" s="63">
        <v>10209.638999999999</v>
      </c>
      <c r="I23" s="64">
        <v>22990.201000000001</v>
      </c>
      <c r="J23" s="64">
        <v>34923.339</v>
      </c>
      <c r="K23" s="149">
        <f t="shared" si="1"/>
        <v>0.70765570268066291</v>
      </c>
      <c r="L23" s="62">
        <f t="shared" si="2"/>
        <v>0.65830478007844562</v>
      </c>
      <c r="M23" s="33"/>
    </row>
    <row r="24" spans="2:13" ht="15" x14ac:dyDescent="0.2">
      <c r="B24" s="174" t="s">
        <v>0</v>
      </c>
      <c r="C24" s="60">
        <v>5515.1139999999996</v>
      </c>
      <c r="D24" s="61">
        <v>448.12799999999999</v>
      </c>
      <c r="E24" s="62">
        <f t="shared" si="0"/>
        <v>7.5148384050152589E-2</v>
      </c>
      <c r="F24" s="138"/>
      <c r="G24" s="184" t="s">
        <v>0</v>
      </c>
      <c r="H24" s="63">
        <v>4892.7479999999996</v>
      </c>
      <c r="I24" s="64">
        <v>5108.308</v>
      </c>
      <c r="J24" s="64">
        <v>10434.852999999999</v>
      </c>
      <c r="K24" s="149">
        <f t="shared" si="1"/>
        <v>0.5311148130213238</v>
      </c>
      <c r="L24" s="62">
        <f t="shared" si="2"/>
        <v>0.4895428809586489</v>
      </c>
      <c r="M24" s="33"/>
    </row>
    <row r="25" spans="2:13" ht="15" x14ac:dyDescent="0.2">
      <c r="B25" s="172" t="s">
        <v>12</v>
      </c>
      <c r="C25" s="60">
        <v>1642.085</v>
      </c>
      <c r="D25" s="61">
        <v>236.61099999999999</v>
      </c>
      <c r="E25" s="62">
        <f t="shared" si="0"/>
        <v>0.1259442719843977</v>
      </c>
      <c r="F25" s="138"/>
      <c r="G25" s="185" t="s">
        <v>12</v>
      </c>
      <c r="H25" s="63">
        <v>1721.319</v>
      </c>
      <c r="I25" s="64">
        <v>1642.085</v>
      </c>
      <c r="J25" s="64">
        <v>3600.0149999999999</v>
      </c>
      <c r="K25" s="149">
        <f t="shared" si="1"/>
        <v>0.52185782559239335</v>
      </c>
      <c r="L25" s="62">
        <f t="shared" si="2"/>
        <v>0.45613282166879865</v>
      </c>
      <c r="M25" s="33"/>
    </row>
    <row r="26" spans="2:13" ht="15" x14ac:dyDescent="0.2">
      <c r="B26" s="174" t="s">
        <v>1</v>
      </c>
      <c r="C26" s="60">
        <v>34684.432999999997</v>
      </c>
      <c r="D26" s="61">
        <v>1796.4639999999999</v>
      </c>
      <c r="E26" s="62">
        <f t="shared" si="0"/>
        <v>4.92439645878225E-2</v>
      </c>
      <c r="F26" s="138"/>
      <c r="G26" s="184" t="s">
        <v>1</v>
      </c>
      <c r="H26" s="63">
        <v>13377.75</v>
      </c>
      <c r="I26" s="64">
        <v>32408.69</v>
      </c>
      <c r="J26" s="64">
        <v>47527.023000000001</v>
      </c>
      <c r="K26" s="149">
        <f t="shared" si="1"/>
        <v>0.71852329147567273</v>
      </c>
      <c r="L26" s="62">
        <f t="shared" si="2"/>
        <v>0.68190027387156138</v>
      </c>
      <c r="M26" s="94"/>
    </row>
    <row r="27" spans="2:13" ht="15" x14ac:dyDescent="0.2">
      <c r="B27" s="172" t="s">
        <v>7</v>
      </c>
      <c r="C27" s="60">
        <v>9984.759</v>
      </c>
      <c r="D27" s="61">
        <v>946.755</v>
      </c>
      <c r="E27" s="62">
        <f t="shared" si="0"/>
        <v>8.6607856880574832E-2</v>
      </c>
      <c r="F27" s="138"/>
      <c r="G27" s="185" t="s">
        <v>7</v>
      </c>
      <c r="H27" s="63">
        <v>4032.701</v>
      </c>
      <c r="I27" s="64">
        <v>9984.759</v>
      </c>
      <c r="J27" s="64">
        <v>14964.215</v>
      </c>
      <c r="K27" s="149">
        <f t="shared" si="1"/>
        <v>0.73051035420167376</v>
      </c>
      <c r="L27" s="62">
        <f t="shared" si="2"/>
        <v>0.66724241799519723</v>
      </c>
      <c r="M27" s="76"/>
    </row>
    <row r="28" spans="2:13" ht="15" x14ac:dyDescent="0.2">
      <c r="B28" s="174" t="s">
        <v>9</v>
      </c>
      <c r="C28" s="60">
        <v>38739.447</v>
      </c>
      <c r="D28" s="61">
        <v>1432.577</v>
      </c>
      <c r="E28" s="62">
        <f t="shared" si="0"/>
        <v>3.5661061040887558E-2</v>
      </c>
      <c r="F28" s="138"/>
      <c r="G28" s="184" t="s">
        <v>9</v>
      </c>
      <c r="H28" s="63">
        <v>11846.097</v>
      </c>
      <c r="I28" s="64">
        <v>36258.794999999998</v>
      </c>
      <c r="J28" s="64">
        <v>49460.076999999997</v>
      </c>
      <c r="K28" s="149">
        <f t="shared" si="1"/>
        <v>0.7604917396307328</v>
      </c>
      <c r="L28" s="62">
        <f t="shared" si="2"/>
        <v>0.73309216643556785</v>
      </c>
      <c r="M28" s="33"/>
    </row>
    <row r="29" spans="2:13" ht="15" x14ac:dyDescent="0.2">
      <c r="B29" s="172" t="s">
        <v>10</v>
      </c>
      <c r="C29" s="60">
        <v>11363.357</v>
      </c>
      <c r="D29" s="61">
        <v>540.13300000000004</v>
      </c>
      <c r="E29" s="62">
        <f t="shared" si="0"/>
        <v>4.5376019973974023E-2</v>
      </c>
      <c r="F29" s="138"/>
      <c r="G29" s="185" t="s">
        <v>10</v>
      </c>
      <c r="H29" s="63">
        <v>4455.6189999999997</v>
      </c>
      <c r="I29" s="64">
        <v>11363.357</v>
      </c>
      <c r="J29" s="64">
        <v>16359.109</v>
      </c>
      <c r="K29" s="149">
        <f t="shared" si="1"/>
        <v>0.72763681689510118</v>
      </c>
      <c r="L29" s="62">
        <f t="shared" si="2"/>
        <v>0.69461955415787002</v>
      </c>
      <c r="M29" s="33"/>
    </row>
    <row r="30" spans="2:13" ht="15" x14ac:dyDescent="0.2">
      <c r="B30" s="174" t="s">
        <v>2</v>
      </c>
      <c r="C30" s="60">
        <v>50103.427000000003</v>
      </c>
      <c r="D30" s="61">
        <v>1284.721</v>
      </c>
      <c r="E30" s="62">
        <f t="shared" si="0"/>
        <v>2.5000336653502282E-2</v>
      </c>
      <c r="F30" s="138"/>
      <c r="G30" s="184" t="s">
        <v>2</v>
      </c>
      <c r="H30" s="63">
        <v>7725.1009999999997</v>
      </c>
      <c r="I30" s="64">
        <v>46203.345000000001</v>
      </c>
      <c r="J30" s="64">
        <v>55106.936000000002</v>
      </c>
      <c r="K30" s="149">
        <f t="shared" si="1"/>
        <v>0.85981617631580887</v>
      </c>
      <c r="L30" s="62">
        <f t="shared" si="2"/>
        <v>0.83843066506183539</v>
      </c>
      <c r="M30" s="77"/>
    </row>
    <row r="31" spans="2:13" ht="16" thickBot="1" x14ac:dyDescent="0.25">
      <c r="B31" s="172" t="s">
        <v>11</v>
      </c>
      <c r="C31" s="73">
        <v>7514.6639999999998</v>
      </c>
      <c r="D31" s="74">
        <v>320.47800000000001</v>
      </c>
      <c r="E31" s="75">
        <f t="shared" si="0"/>
        <v>4.090264094766885E-2</v>
      </c>
      <c r="F31" s="138"/>
      <c r="G31" s="185" t="s">
        <v>11</v>
      </c>
      <c r="H31" s="63">
        <v>979.78899999999999</v>
      </c>
      <c r="I31" s="64">
        <v>7514.6639999999998</v>
      </c>
      <c r="J31" s="64">
        <v>8814.9310000000005</v>
      </c>
      <c r="K31" s="149">
        <f t="shared" si="1"/>
        <v>0.88884893143236177</v>
      </c>
      <c r="L31" s="62">
        <f t="shared" si="2"/>
        <v>0.85249266273326463</v>
      </c>
      <c r="M31" s="33"/>
    </row>
    <row r="32" spans="2:13" ht="16" thickBot="1" x14ac:dyDescent="0.25">
      <c r="B32" s="173" t="s">
        <v>16</v>
      </c>
      <c r="C32" s="54">
        <v>93605.664999999994</v>
      </c>
      <c r="D32" s="55">
        <v>3098.4879999999998</v>
      </c>
      <c r="E32" s="56">
        <f t="shared" si="0"/>
        <v>3.2040899008753017E-2</v>
      </c>
      <c r="F32" s="139"/>
      <c r="G32" s="160" t="s">
        <v>68</v>
      </c>
      <c r="H32" s="57">
        <v>24387.123</v>
      </c>
      <c r="I32" s="58">
        <v>84686.593999999997</v>
      </c>
      <c r="J32" s="58">
        <v>111818.32</v>
      </c>
      <c r="K32" s="150">
        <f t="shared" si="1"/>
        <v>0.78190404756572995</v>
      </c>
      <c r="L32" s="56">
        <f t="shared" si="2"/>
        <v>0.75735884781670837</v>
      </c>
      <c r="M32" s="33"/>
    </row>
    <row r="33" spans="2:13" ht="15" x14ac:dyDescent="0.2">
      <c r="B33" s="59" t="s">
        <v>8</v>
      </c>
      <c r="C33" s="60">
        <v>1302.144</v>
      </c>
      <c r="D33" s="61">
        <v>156.85499999999999</v>
      </c>
      <c r="E33" s="62">
        <f t="shared" si="0"/>
        <v>0.10750864119852034</v>
      </c>
      <c r="F33" s="138"/>
      <c r="G33" s="159" t="s">
        <v>8</v>
      </c>
      <c r="H33" s="63">
        <v>2939.5129999999999</v>
      </c>
      <c r="I33" s="64">
        <v>1302.144</v>
      </c>
      <c r="J33" s="64">
        <v>4398.5119999999997</v>
      </c>
      <c r="K33" s="149">
        <f t="shared" si="1"/>
        <v>0.33170285769369273</v>
      </c>
      <c r="L33" s="62">
        <f t="shared" si="2"/>
        <v>0.2960419341813777</v>
      </c>
      <c r="M33" s="33"/>
    </row>
    <row r="34" spans="2:13" ht="15" x14ac:dyDescent="0.2">
      <c r="B34" s="59" t="s">
        <v>37</v>
      </c>
      <c r="C34" s="65">
        <v>19864.938999999998</v>
      </c>
      <c r="D34" s="66">
        <v>1045.134</v>
      </c>
      <c r="E34" s="62">
        <f t="shared" si="0"/>
        <v>4.9982321917288387E-2</v>
      </c>
      <c r="F34" s="138"/>
      <c r="G34" s="159" t="s">
        <v>37</v>
      </c>
      <c r="H34" s="67">
        <v>6085.62</v>
      </c>
      <c r="I34" s="68">
        <v>19864.938999999998</v>
      </c>
      <c r="J34" s="68">
        <v>26995.692999999999</v>
      </c>
      <c r="K34" s="149">
        <f t="shared" si="1"/>
        <v>0.77457070651974003</v>
      </c>
      <c r="L34" s="62">
        <f t="shared" si="2"/>
        <v>0.7358558641187688</v>
      </c>
      <c r="M34" s="33"/>
    </row>
    <row r="35" spans="2:13" ht="15" x14ac:dyDescent="0.2">
      <c r="B35" s="169" t="s">
        <v>13</v>
      </c>
      <c r="C35" s="63">
        <v>52941.067999999999</v>
      </c>
      <c r="D35" s="64">
        <v>2014.027</v>
      </c>
      <c r="E35" s="62">
        <f t="shared" si="0"/>
        <v>3.6648594638950219E-2</v>
      </c>
      <c r="F35" s="138"/>
      <c r="G35" s="182" t="s">
        <v>65</v>
      </c>
      <c r="H35" s="63">
        <v>18491.348999999998</v>
      </c>
      <c r="I35" s="64">
        <v>48737.508000000002</v>
      </c>
      <c r="J35" s="64">
        <v>69133.074999999997</v>
      </c>
      <c r="K35" s="149">
        <f t="shared" si="1"/>
        <v>0.732525292705409</v>
      </c>
      <c r="L35" s="62">
        <f t="shared" si="2"/>
        <v>0.70498105284626789</v>
      </c>
      <c r="M35" s="33"/>
    </row>
    <row r="36" spans="2:13" ht="15" x14ac:dyDescent="0.2">
      <c r="B36" s="171" t="s">
        <v>14</v>
      </c>
      <c r="C36" s="63">
        <v>13250.55</v>
      </c>
      <c r="D36" s="64">
        <v>804.70799999999997</v>
      </c>
      <c r="E36" s="62">
        <f t="shared" si="0"/>
        <v>5.7253164616401918E-2</v>
      </c>
      <c r="F36" s="138"/>
      <c r="G36" s="183" t="s">
        <v>14</v>
      </c>
      <c r="H36" s="63">
        <v>5321.8320000000003</v>
      </c>
      <c r="I36" s="64">
        <v>13250.55</v>
      </c>
      <c r="J36" s="64">
        <v>19377.09</v>
      </c>
      <c r="K36" s="149">
        <f t="shared" si="1"/>
        <v>0.72535442628382274</v>
      </c>
      <c r="L36" s="62">
        <f t="shared" si="2"/>
        <v>0.68382558991055931</v>
      </c>
      <c r="M36" s="33"/>
    </row>
    <row r="37" spans="2:13" ht="15" x14ac:dyDescent="0.2">
      <c r="B37" s="174" t="s">
        <v>0</v>
      </c>
      <c r="C37" s="60">
        <v>3168.9119999999998</v>
      </c>
      <c r="D37" s="61">
        <v>229.364</v>
      </c>
      <c r="E37" s="62">
        <f t="shared" si="0"/>
        <v>6.7494223541584034E-2</v>
      </c>
      <c r="F37" s="138"/>
      <c r="G37" s="184" t="s">
        <v>0</v>
      </c>
      <c r="H37" s="63">
        <v>2529.8000000000002</v>
      </c>
      <c r="I37" s="64">
        <v>2891.5230000000001</v>
      </c>
      <c r="J37" s="64">
        <v>5642.68</v>
      </c>
      <c r="K37" s="149">
        <f t="shared" si="1"/>
        <v>0.55166693840515502</v>
      </c>
      <c r="L37" s="62">
        <f t="shared" si="2"/>
        <v>0.51243788412598268</v>
      </c>
      <c r="M37" s="33"/>
    </row>
    <row r="38" spans="2:13" ht="15" x14ac:dyDescent="0.2">
      <c r="B38" s="172" t="s">
        <v>12</v>
      </c>
      <c r="C38" s="60">
        <v>922.57</v>
      </c>
      <c r="D38" s="61">
        <v>108.89</v>
      </c>
      <c r="E38" s="62">
        <f t="shared" si="0"/>
        <v>0.10556880538266147</v>
      </c>
      <c r="F38" s="138"/>
      <c r="G38" s="185" t="s">
        <v>12</v>
      </c>
      <c r="H38" s="63">
        <v>855.86400000000003</v>
      </c>
      <c r="I38" s="64">
        <v>922.57</v>
      </c>
      <c r="J38" s="64">
        <v>1887.3240000000001</v>
      </c>
      <c r="K38" s="149">
        <f t="shared" si="1"/>
        <v>0.54651983443224372</v>
      </c>
      <c r="L38" s="62">
        <f t="shared" si="2"/>
        <v>0.48882438839330183</v>
      </c>
      <c r="M38" s="33"/>
    </row>
    <row r="39" spans="2:13" ht="15" x14ac:dyDescent="0.2">
      <c r="B39" s="174" t="s">
        <v>1</v>
      </c>
      <c r="C39" s="60">
        <v>23439.217000000001</v>
      </c>
      <c r="D39" s="61">
        <v>982.79499999999996</v>
      </c>
      <c r="E39" s="62">
        <f t="shared" si="0"/>
        <v>4.0242179882640297E-2</v>
      </c>
      <c r="F39" s="138"/>
      <c r="G39" s="184" t="s">
        <v>1</v>
      </c>
      <c r="H39" s="63">
        <v>8372.3799999999992</v>
      </c>
      <c r="I39" s="64">
        <v>21572.386999999999</v>
      </c>
      <c r="J39" s="64">
        <v>30882.552</v>
      </c>
      <c r="K39" s="149">
        <f t="shared" si="1"/>
        <v>0.72889610936298266</v>
      </c>
      <c r="L39" s="62">
        <f t="shared" si="2"/>
        <v>0.69852993366610372</v>
      </c>
      <c r="M39" s="94"/>
    </row>
    <row r="40" spans="2:13" ht="15" x14ac:dyDescent="0.2">
      <c r="B40" s="172" t="s">
        <v>7</v>
      </c>
      <c r="C40" s="60">
        <v>5757.2110000000002</v>
      </c>
      <c r="D40" s="61">
        <v>451.66800000000001</v>
      </c>
      <c r="E40" s="62">
        <f t="shared" si="0"/>
        <v>7.2745498825150245E-2</v>
      </c>
      <c r="F40" s="138"/>
      <c r="G40" s="185" t="s">
        <v>7</v>
      </c>
      <c r="H40" s="63">
        <v>2080.9009999999998</v>
      </c>
      <c r="I40" s="64">
        <v>5757.2110000000002</v>
      </c>
      <c r="J40" s="64">
        <v>8289.7800000000007</v>
      </c>
      <c r="K40" s="149">
        <f t="shared" si="1"/>
        <v>0.74897994880443153</v>
      </c>
      <c r="L40" s="62">
        <f t="shared" si="2"/>
        <v>0.69449502881861758</v>
      </c>
      <c r="M40" s="33"/>
    </row>
    <row r="41" spans="2:13" ht="15" x14ac:dyDescent="0.2">
      <c r="B41" s="174" t="s">
        <v>9</v>
      </c>
      <c r="C41" s="60">
        <v>26332.938999999998</v>
      </c>
      <c r="D41" s="61">
        <v>801.86800000000005</v>
      </c>
      <c r="E41" s="62">
        <f t="shared" si="0"/>
        <v>2.955126970315286E-2</v>
      </c>
      <c r="F41" s="138"/>
      <c r="G41" s="184" t="s">
        <v>9</v>
      </c>
      <c r="H41" s="63">
        <v>7589.1689999999999</v>
      </c>
      <c r="I41" s="64">
        <v>24273.598000000002</v>
      </c>
      <c r="J41" s="64">
        <v>32607.843000000001</v>
      </c>
      <c r="K41" s="149">
        <f t="shared" si="1"/>
        <v>0.76725939829874668</v>
      </c>
      <c r="L41" s="62">
        <f t="shared" si="2"/>
        <v>0.74440980349420849</v>
      </c>
      <c r="M41" s="33"/>
    </row>
    <row r="42" spans="2:13" ht="15" x14ac:dyDescent="0.2">
      <c r="B42" s="172" t="s">
        <v>10</v>
      </c>
      <c r="C42" s="60">
        <v>6570.7690000000002</v>
      </c>
      <c r="D42" s="61">
        <v>244.15</v>
      </c>
      <c r="E42" s="62">
        <f t="shared" si="0"/>
        <v>3.5825810989096131E-2</v>
      </c>
      <c r="F42" s="138"/>
      <c r="G42" s="185" t="s">
        <v>10</v>
      </c>
      <c r="H42" s="63">
        <v>2385.067</v>
      </c>
      <c r="I42" s="64">
        <v>6570.7690000000002</v>
      </c>
      <c r="J42" s="64">
        <v>9199.9860000000008</v>
      </c>
      <c r="K42" s="149">
        <f t="shared" si="1"/>
        <v>0.7407531924505103</v>
      </c>
      <c r="L42" s="62">
        <f t="shared" si="2"/>
        <v>0.71421510858820869</v>
      </c>
      <c r="M42" s="33"/>
    </row>
    <row r="43" spans="2:13" ht="15" x14ac:dyDescent="0.2">
      <c r="B43" s="174" t="s">
        <v>2</v>
      </c>
      <c r="C43" s="60">
        <v>39362.453999999998</v>
      </c>
      <c r="D43" s="61">
        <v>927.60699999999997</v>
      </c>
      <c r="E43" s="62">
        <f t="shared" si="0"/>
        <v>2.3023221533469505E-2</v>
      </c>
      <c r="F43" s="138"/>
      <c r="G43" s="184" t="s">
        <v>2</v>
      </c>
      <c r="H43" s="63">
        <v>5895.7740000000003</v>
      </c>
      <c r="I43" s="64">
        <v>35949.086000000003</v>
      </c>
      <c r="J43" s="64">
        <v>42685.245000000003</v>
      </c>
      <c r="K43" s="149">
        <f t="shared" si="1"/>
        <v>0.86187793932071854</v>
      </c>
      <c r="L43" s="62">
        <f t="shared" si="2"/>
        <v>0.84218998860144767</v>
      </c>
      <c r="M43" s="33"/>
    </row>
    <row r="44" spans="2:13" ht="16" thickBot="1" x14ac:dyDescent="0.25">
      <c r="B44" s="172" t="s">
        <v>11</v>
      </c>
      <c r="C44" s="73">
        <v>5414.4049999999997</v>
      </c>
      <c r="D44" s="74">
        <v>200.14500000000001</v>
      </c>
      <c r="E44" s="75">
        <f t="shared" si="0"/>
        <v>3.5647558575486904E-2</v>
      </c>
      <c r="F44" s="138"/>
      <c r="G44" s="185" t="s">
        <v>11</v>
      </c>
      <c r="H44" s="63">
        <v>607.88300000000004</v>
      </c>
      <c r="I44" s="64">
        <v>5414.4049999999997</v>
      </c>
      <c r="J44" s="64">
        <v>6222.433</v>
      </c>
      <c r="K44" s="149">
        <f t="shared" si="1"/>
        <v>0.9023078271794972</v>
      </c>
      <c r="L44" s="62">
        <f t="shared" si="2"/>
        <v>0.87014275605699565</v>
      </c>
      <c r="M44" s="33"/>
    </row>
    <row r="45" spans="2:13" ht="16" thickBot="1" x14ac:dyDescent="0.25">
      <c r="B45" s="173" t="s">
        <v>87</v>
      </c>
      <c r="C45" s="54">
        <v>15650.403</v>
      </c>
      <c r="D45" s="55">
        <v>1006.316</v>
      </c>
      <c r="E45" s="56">
        <f t="shared" si="0"/>
        <v>6.0415019308424425E-2</v>
      </c>
      <c r="F45" s="139"/>
      <c r="G45" s="160" t="s">
        <v>86</v>
      </c>
      <c r="H45" s="57">
        <v>5930.4840000000004</v>
      </c>
      <c r="I45" s="58">
        <v>14710.001</v>
      </c>
      <c r="J45" s="58">
        <v>21564.981</v>
      </c>
      <c r="K45" s="150">
        <f t="shared" si="1"/>
        <v>0.72499470321814796</v>
      </c>
      <c r="L45" s="56">
        <f t="shared" si="2"/>
        <v>0.68212445909412123</v>
      </c>
      <c r="M45" s="33"/>
    </row>
    <row r="46" spans="2:13" ht="15" x14ac:dyDescent="0.2">
      <c r="B46" s="59" t="s">
        <v>8</v>
      </c>
      <c r="C46" s="60">
        <v>166.45400000000001</v>
      </c>
      <c r="D46" s="61">
        <v>40.158999999999999</v>
      </c>
      <c r="E46" s="62">
        <f t="shared" si="0"/>
        <v>0.19436821497195239</v>
      </c>
      <c r="F46" s="138"/>
      <c r="G46" s="159" t="s">
        <v>8</v>
      </c>
      <c r="H46" s="63">
        <v>901.28300000000002</v>
      </c>
      <c r="I46" s="64">
        <v>166.45400000000001</v>
      </c>
      <c r="J46" s="64">
        <v>1107.896</v>
      </c>
      <c r="K46" s="149">
        <f t="shared" si="1"/>
        <v>0.1864913313162968</v>
      </c>
      <c r="L46" s="62">
        <f t="shared" si="2"/>
        <v>0.15024334414060528</v>
      </c>
      <c r="M46" s="33"/>
    </row>
    <row r="47" spans="2:13" ht="15" x14ac:dyDescent="0.2">
      <c r="B47" s="59" t="s">
        <v>37</v>
      </c>
      <c r="C47" s="65">
        <v>4206.5209999999997</v>
      </c>
      <c r="D47" s="66">
        <v>430.82600000000002</v>
      </c>
      <c r="E47" s="62">
        <f t="shared" si="0"/>
        <v>9.2903550241118474E-2</v>
      </c>
      <c r="F47" s="138"/>
      <c r="G47" s="159" t="s">
        <v>37</v>
      </c>
      <c r="H47" s="67">
        <v>1828.3889999999999</v>
      </c>
      <c r="I47" s="68">
        <v>4206.5209999999997</v>
      </c>
      <c r="J47" s="68">
        <v>6465.7359999999999</v>
      </c>
      <c r="K47" s="149">
        <f t="shared" si="1"/>
        <v>0.71721873580981343</v>
      </c>
      <c r="L47" s="62">
        <f t="shared" si="2"/>
        <v>0.65058656895363498</v>
      </c>
      <c r="M47" s="33"/>
    </row>
    <row r="48" spans="2:13" ht="15" x14ac:dyDescent="0.2">
      <c r="B48" s="169" t="s">
        <v>13</v>
      </c>
      <c r="C48" s="63">
        <v>10985.841</v>
      </c>
      <c r="D48" s="64">
        <v>801.66399999999999</v>
      </c>
      <c r="E48" s="62">
        <f t="shared" si="0"/>
        <v>6.8009642413725369E-2</v>
      </c>
      <c r="F48" s="138"/>
      <c r="G48" s="182" t="s">
        <v>65</v>
      </c>
      <c r="H48" s="63">
        <v>5165.8140000000003</v>
      </c>
      <c r="I48" s="64">
        <v>10454.453</v>
      </c>
      <c r="J48" s="64">
        <v>16397.995999999999</v>
      </c>
      <c r="K48" s="149">
        <f t="shared" si="1"/>
        <v>0.68497284668199698</v>
      </c>
      <c r="L48" s="62">
        <f t="shared" si="2"/>
        <v>0.63754455117564368</v>
      </c>
      <c r="M48" s="33"/>
    </row>
    <row r="49" spans="2:13" ht="15" x14ac:dyDescent="0.2">
      <c r="B49" s="171" t="s">
        <v>14</v>
      </c>
      <c r="C49" s="63">
        <v>3361.165</v>
      </c>
      <c r="D49" s="64">
        <v>388.68799999999999</v>
      </c>
      <c r="E49" s="62">
        <f t="shared" si="0"/>
        <v>0.10365419657783918</v>
      </c>
      <c r="F49" s="138"/>
      <c r="G49" s="183" t="s">
        <v>14</v>
      </c>
      <c r="H49" s="63">
        <v>1674.3530000000001</v>
      </c>
      <c r="I49" s="64">
        <v>3361.165</v>
      </c>
      <c r="J49" s="64">
        <v>5424.2060000000001</v>
      </c>
      <c r="K49" s="149">
        <f t="shared" si="1"/>
        <v>0.69131832382472203</v>
      </c>
      <c r="L49" s="62">
        <f t="shared" si="2"/>
        <v>0.61966027838913196</v>
      </c>
      <c r="M49" s="33"/>
    </row>
    <row r="50" spans="2:13" ht="15" x14ac:dyDescent="0.2">
      <c r="B50" s="174" t="s">
        <v>0</v>
      </c>
      <c r="C50" s="60">
        <v>784.78099999999995</v>
      </c>
      <c r="D50" s="61">
        <v>95.655000000000001</v>
      </c>
      <c r="E50" s="62">
        <f t="shared" si="0"/>
        <v>0.10864503495995168</v>
      </c>
      <c r="F50" s="138"/>
      <c r="G50" s="184" t="s">
        <v>0</v>
      </c>
      <c r="H50" s="63">
        <v>958.66600000000005</v>
      </c>
      <c r="I50" s="64">
        <v>716.85400000000004</v>
      </c>
      <c r="J50" s="64">
        <v>1767.0029999999999</v>
      </c>
      <c r="K50" s="149">
        <f t="shared" si="1"/>
        <v>0.45746215484636976</v>
      </c>
      <c r="L50" s="62">
        <f t="shared" si="2"/>
        <v>0.40568918105968133</v>
      </c>
      <c r="M50" s="33"/>
    </row>
    <row r="51" spans="2:13" ht="15" x14ac:dyDescent="0.2">
      <c r="B51" s="172" t="s">
        <v>12</v>
      </c>
      <c r="C51" s="60">
        <v>216.91900000000001</v>
      </c>
      <c r="D51" s="61">
        <v>46.536000000000001</v>
      </c>
      <c r="E51" s="62">
        <f t="shared" si="0"/>
        <v>0.17663737640204208</v>
      </c>
      <c r="F51" s="138"/>
      <c r="G51" s="185" t="s">
        <v>12</v>
      </c>
      <c r="H51" s="63">
        <v>271.75099999999998</v>
      </c>
      <c r="I51" s="64">
        <v>216.91900000000001</v>
      </c>
      <c r="J51" s="64">
        <v>535.20600000000002</v>
      </c>
      <c r="K51" s="149">
        <f t="shared" si="1"/>
        <v>0.49224971319454569</v>
      </c>
      <c r="L51" s="62">
        <f t="shared" si="2"/>
        <v>0.40530001532120341</v>
      </c>
      <c r="M51" s="33"/>
    </row>
    <row r="52" spans="2:13" ht="15" x14ac:dyDescent="0.2">
      <c r="B52" s="174" t="s">
        <v>1</v>
      </c>
      <c r="C52" s="60">
        <v>4881.7120000000004</v>
      </c>
      <c r="D52" s="61">
        <v>422.22300000000001</v>
      </c>
      <c r="E52" s="62">
        <f t="shared" si="0"/>
        <v>7.9605613568039579E-2</v>
      </c>
      <c r="F52" s="138"/>
      <c r="G52" s="184" t="s">
        <v>1</v>
      </c>
      <c r="H52" s="63">
        <v>2347.4540000000002</v>
      </c>
      <c r="I52" s="64">
        <v>4666.5690000000004</v>
      </c>
      <c r="J52" s="64">
        <v>7430.4589999999998</v>
      </c>
      <c r="K52" s="149">
        <f t="shared" si="1"/>
        <v>0.68407685177995048</v>
      </c>
      <c r="L52" s="62">
        <f t="shared" si="2"/>
        <v>0.62803240015186146</v>
      </c>
      <c r="M52" s="94"/>
    </row>
    <row r="53" spans="2:13" ht="15" x14ac:dyDescent="0.2">
      <c r="B53" s="172" t="s">
        <v>7</v>
      </c>
      <c r="C53" s="60">
        <v>1504.241</v>
      </c>
      <c r="D53" s="61">
        <v>231.79300000000001</v>
      </c>
      <c r="E53" s="62">
        <f t="shared" si="0"/>
        <v>0.13351869836650665</v>
      </c>
      <c r="F53" s="138"/>
      <c r="G53" s="185" t="s">
        <v>7</v>
      </c>
      <c r="H53" s="63">
        <v>722.62099999999998</v>
      </c>
      <c r="I53" s="64">
        <v>1504.241</v>
      </c>
      <c r="J53" s="64">
        <v>2458.6550000000002</v>
      </c>
      <c r="K53" s="149">
        <f t="shared" si="1"/>
        <v>0.70609093183061467</v>
      </c>
      <c r="L53" s="62">
        <f t="shared" si="2"/>
        <v>0.61181458968419722</v>
      </c>
      <c r="M53" s="33"/>
    </row>
    <row r="54" spans="2:13" ht="15" x14ac:dyDescent="0.2">
      <c r="B54" s="174" t="s">
        <v>9</v>
      </c>
      <c r="C54" s="60">
        <v>5319.348</v>
      </c>
      <c r="D54" s="61">
        <v>283.786</v>
      </c>
      <c r="E54" s="62">
        <f t="shared" si="0"/>
        <v>5.0647726790042862E-2</v>
      </c>
      <c r="F54" s="138"/>
      <c r="G54" s="184" t="s">
        <v>9</v>
      </c>
      <c r="H54" s="63">
        <v>1859.694</v>
      </c>
      <c r="I54" s="64">
        <v>5071.03</v>
      </c>
      <c r="J54" s="64">
        <v>7200.5339999999997</v>
      </c>
      <c r="K54" s="149">
        <f t="shared" si="1"/>
        <v>0.74172832181613202</v>
      </c>
      <c r="L54" s="62">
        <f t="shared" si="2"/>
        <v>0.70425748979172931</v>
      </c>
      <c r="M54" s="33"/>
    </row>
    <row r="55" spans="2:13" ht="15" x14ac:dyDescent="0.2">
      <c r="B55" s="172" t="s">
        <v>10</v>
      </c>
      <c r="C55" s="60">
        <v>1640.0050000000001</v>
      </c>
      <c r="D55" s="61">
        <v>110.35899999999999</v>
      </c>
      <c r="E55" s="62">
        <f t="shared" si="0"/>
        <v>6.3049171486616498E-2</v>
      </c>
      <c r="F55" s="138"/>
      <c r="G55" s="185" t="s">
        <v>10</v>
      </c>
      <c r="H55" s="63">
        <v>679.98099999999999</v>
      </c>
      <c r="I55" s="64">
        <v>1640.0050000000001</v>
      </c>
      <c r="J55" s="64">
        <v>2430.3449999999998</v>
      </c>
      <c r="K55" s="149">
        <f t="shared" si="1"/>
        <v>0.72021215094976221</v>
      </c>
      <c r="L55" s="62">
        <f t="shared" si="2"/>
        <v>0.67480337153778591</v>
      </c>
      <c r="M55" s="33"/>
    </row>
    <row r="56" spans="2:13" ht="15" x14ac:dyDescent="0.2">
      <c r="B56" s="174" t="s">
        <v>2</v>
      </c>
      <c r="C56" s="60">
        <v>4498.107</v>
      </c>
      <c r="D56" s="61">
        <v>164.49299999999999</v>
      </c>
      <c r="E56" s="62">
        <f t="shared" si="0"/>
        <v>3.5279243340625398E-2</v>
      </c>
      <c r="F56" s="138"/>
      <c r="G56" s="184" t="s">
        <v>2</v>
      </c>
      <c r="H56" s="63">
        <v>764.67</v>
      </c>
      <c r="I56" s="64">
        <v>4255.5479999999998</v>
      </c>
      <c r="J56" s="64">
        <v>5166.9849999999997</v>
      </c>
      <c r="K56" s="149">
        <f t="shared" si="1"/>
        <v>0.85200847302633931</v>
      </c>
      <c r="L56" s="62">
        <f t="shared" si="2"/>
        <v>0.82360370699740759</v>
      </c>
      <c r="M56" s="33"/>
    </row>
    <row r="57" spans="2:13" ht="16" thickBot="1" x14ac:dyDescent="0.25">
      <c r="B57" s="172" t="s">
        <v>11</v>
      </c>
      <c r="C57" s="73">
        <v>701.16499999999996</v>
      </c>
      <c r="D57" s="74">
        <v>38.902999999999999</v>
      </c>
      <c r="E57" s="75">
        <f t="shared" si="0"/>
        <v>5.2566791159731265E-2</v>
      </c>
      <c r="F57" s="138"/>
      <c r="G57" s="185" t="s">
        <v>11</v>
      </c>
      <c r="H57" s="63">
        <v>117.541</v>
      </c>
      <c r="I57" s="64">
        <v>701.16499999999996</v>
      </c>
      <c r="J57" s="64">
        <v>857.60900000000004</v>
      </c>
      <c r="K57" s="149">
        <f t="shared" si="1"/>
        <v>0.86294336929766358</v>
      </c>
      <c r="L57" s="62">
        <f t="shared" si="2"/>
        <v>0.81758120542111845</v>
      </c>
      <c r="M57" s="33"/>
    </row>
    <row r="58" spans="2:13" ht="16" thickBot="1" x14ac:dyDescent="0.25">
      <c r="B58" s="173" t="s">
        <v>88</v>
      </c>
      <c r="C58" s="54">
        <v>15037.028</v>
      </c>
      <c r="D58" s="55">
        <v>825.81700000000001</v>
      </c>
      <c r="E58" s="56">
        <f t="shared" si="0"/>
        <v>5.205982911640377E-2</v>
      </c>
      <c r="F58" s="139"/>
      <c r="G58" s="160" t="s">
        <v>89</v>
      </c>
      <c r="H58" s="57">
        <v>5078.09</v>
      </c>
      <c r="I58" s="58">
        <v>14384.317999999999</v>
      </c>
      <c r="J58" s="58">
        <v>20198.153999999999</v>
      </c>
      <c r="K58" s="150">
        <f t="shared" si="1"/>
        <v>0.74858643022525717</v>
      </c>
      <c r="L58" s="56">
        <f t="shared" si="2"/>
        <v>0.71216003205045375</v>
      </c>
      <c r="M58" s="33"/>
    </row>
    <row r="59" spans="2:13" ht="15" x14ac:dyDescent="0.2">
      <c r="B59" s="59" t="s">
        <v>8</v>
      </c>
      <c r="C59" s="60">
        <v>308.67500000000001</v>
      </c>
      <c r="D59" s="61">
        <v>81.819999999999993</v>
      </c>
      <c r="E59" s="62">
        <f t="shared" si="0"/>
        <v>0.20952893122831276</v>
      </c>
      <c r="F59" s="138"/>
      <c r="G59" s="159" t="s">
        <v>8</v>
      </c>
      <c r="H59" s="63">
        <v>1479.941</v>
      </c>
      <c r="I59" s="64">
        <v>308.67500000000001</v>
      </c>
      <c r="J59" s="64">
        <v>1870.4359999999999</v>
      </c>
      <c r="K59" s="149">
        <f t="shared" si="1"/>
        <v>0.20877217932075726</v>
      </c>
      <c r="L59" s="62">
        <f t="shared" si="2"/>
        <v>0.16502836771747337</v>
      </c>
      <c r="M59" s="33"/>
    </row>
    <row r="60" spans="2:13" ht="15" x14ac:dyDescent="0.2">
      <c r="B60" s="59" t="s">
        <v>37</v>
      </c>
      <c r="C60" s="65">
        <v>5872.7179999999998</v>
      </c>
      <c r="D60" s="66">
        <v>459.09100000000001</v>
      </c>
      <c r="E60" s="62">
        <f t="shared" si="0"/>
        <v>7.2505503561462445E-2</v>
      </c>
      <c r="F60" s="138"/>
      <c r="G60" s="159" t="s">
        <v>37</v>
      </c>
      <c r="H60" s="67">
        <v>2357.6260000000002</v>
      </c>
      <c r="I60" s="68">
        <v>5872.7179999999998</v>
      </c>
      <c r="J60" s="68">
        <v>8689.4349999999995</v>
      </c>
      <c r="K60" s="149">
        <f t="shared" si="1"/>
        <v>0.72867902228395742</v>
      </c>
      <c r="L60" s="62">
        <f t="shared" si="2"/>
        <v>0.67584578283858499</v>
      </c>
      <c r="M60" s="33"/>
    </row>
    <row r="61" spans="2:13" ht="15" x14ac:dyDescent="0.2">
      <c r="B61" s="169" t="s">
        <v>13</v>
      </c>
      <c r="C61" s="63">
        <v>11375.231</v>
      </c>
      <c r="D61" s="64">
        <v>634.12099999999998</v>
      </c>
      <c r="E61" s="62">
        <f t="shared" si="0"/>
        <v>5.2802266100618923E-2</v>
      </c>
      <c r="F61" s="138"/>
      <c r="G61" s="182" t="s">
        <v>65</v>
      </c>
      <c r="H61" s="63">
        <v>4514.57</v>
      </c>
      <c r="I61" s="64">
        <v>11109.579</v>
      </c>
      <c r="J61" s="64">
        <v>16250.632</v>
      </c>
      <c r="K61" s="149">
        <f t="shared" si="1"/>
        <v>0.72219111232104694</v>
      </c>
      <c r="L61" s="62">
        <f t="shared" si="2"/>
        <v>0.6836398116700938</v>
      </c>
      <c r="M61" s="33"/>
    </row>
    <row r="62" spans="2:13" ht="15" x14ac:dyDescent="0.2">
      <c r="B62" s="171" t="s">
        <v>14</v>
      </c>
      <c r="C62" s="63">
        <v>4905.7160000000003</v>
      </c>
      <c r="D62" s="64">
        <v>399.83300000000003</v>
      </c>
      <c r="E62" s="62">
        <f t="shared" si="0"/>
        <v>7.5361286833841329E-2</v>
      </c>
      <c r="F62" s="138"/>
      <c r="G62" s="183" t="s">
        <v>14</v>
      </c>
      <c r="H62" s="63">
        <v>2205.442</v>
      </c>
      <c r="I62" s="64">
        <v>4905.7160000000003</v>
      </c>
      <c r="J62" s="64">
        <v>7510.991</v>
      </c>
      <c r="K62" s="149">
        <f t="shared" si="1"/>
        <v>0.70637136963684288</v>
      </c>
      <c r="L62" s="62">
        <f t="shared" si="2"/>
        <v>0.65313831423842739</v>
      </c>
      <c r="M62" s="33"/>
    </row>
    <row r="63" spans="2:13" ht="15" x14ac:dyDescent="0.2">
      <c r="B63" s="174" t="s">
        <v>0</v>
      </c>
      <c r="C63" s="60">
        <v>1313.585</v>
      </c>
      <c r="D63" s="61">
        <v>97.295000000000002</v>
      </c>
      <c r="E63" s="62">
        <f t="shared" si="0"/>
        <v>6.8960506917668404E-2</v>
      </c>
      <c r="F63" s="138"/>
      <c r="G63" s="184" t="s">
        <v>0</v>
      </c>
      <c r="H63" s="63">
        <v>1105.633</v>
      </c>
      <c r="I63" s="64">
        <v>1272.9090000000001</v>
      </c>
      <c r="J63" s="64">
        <v>2474.5709999999999</v>
      </c>
      <c r="K63" s="149">
        <f t="shared" si="1"/>
        <v>0.55320215099910242</v>
      </c>
      <c r="L63" s="62">
        <f t="shared" si="2"/>
        <v>0.51439582861029254</v>
      </c>
      <c r="M63" s="33"/>
    </row>
    <row r="64" spans="2:13" ht="15" x14ac:dyDescent="0.2">
      <c r="B64" s="172" t="s">
        <v>12</v>
      </c>
      <c r="C64" s="60">
        <v>405.78500000000003</v>
      </c>
      <c r="D64" s="61">
        <v>61.847000000000001</v>
      </c>
      <c r="E64" s="62">
        <f t="shared" si="0"/>
        <v>0.13225570534095185</v>
      </c>
      <c r="F64" s="138"/>
      <c r="G64" s="185" t="s">
        <v>12</v>
      </c>
      <c r="H64" s="63">
        <v>464.01299999999998</v>
      </c>
      <c r="I64" s="64">
        <v>405.78500000000003</v>
      </c>
      <c r="J64" s="64">
        <v>931.64499999999998</v>
      </c>
      <c r="K64" s="149">
        <f t="shared" si="1"/>
        <v>0.50194226341578607</v>
      </c>
      <c r="L64" s="62">
        <f t="shared" si="2"/>
        <v>0.43555753532729746</v>
      </c>
      <c r="M64" s="33"/>
    </row>
    <row r="65" spans="1:13" ht="15" x14ac:dyDescent="0.2">
      <c r="B65" s="174" t="s">
        <v>1</v>
      </c>
      <c r="C65" s="60">
        <v>4893.7219999999998</v>
      </c>
      <c r="D65" s="61">
        <v>280.846</v>
      </c>
      <c r="E65" s="62">
        <f t="shared" si="0"/>
        <v>5.4274289177376749E-2</v>
      </c>
      <c r="F65" s="138"/>
      <c r="G65" s="184" t="s">
        <v>1</v>
      </c>
      <c r="H65" s="63">
        <v>1870.85</v>
      </c>
      <c r="I65" s="64">
        <v>4777.2820000000002</v>
      </c>
      <c r="J65" s="64">
        <v>6926.2879999999996</v>
      </c>
      <c r="K65" s="149">
        <f t="shared" si="1"/>
        <v>0.72989139348522625</v>
      </c>
      <c r="L65" s="62">
        <f t="shared" si="2"/>
        <v>0.68973193144726297</v>
      </c>
      <c r="M65" s="94"/>
    </row>
    <row r="66" spans="1:13" ht="15" x14ac:dyDescent="0.2">
      <c r="B66" s="172" t="s">
        <v>7</v>
      </c>
      <c r="C66" s="60">
        <v>2101.7139999999999</v>
      </c>
      <c r="D66" s="61">
        <v>192.67099999999999</v>
      </c>
      <c r="E66" s="62">
        <f t="shared" si="0"/>
        <v>8.3975008553490368E-2</v>
      </c>
      <c r="F66" s="138"/>
      <c r="G66" s="185" t="s">
        <v>7</v>
      </c>
      <c r="H66" s="63">
        <v>862.35599999999999</v>
      </c>
      <c r="I66" s="64">
        <v>2101.7139999999999</v>
      </c>
      <c r="J66" s="64">
        <v>3156.741</v>
      </c>
      <c r="K66" s="149">
        <f t="shared" si="1"/>
        <v>0.72682079397707955</v>
      </c>
      <c r="L66" s="62">
        <f t="shared" si="2"/>
        <v>0.66578601158599959</v>
      </c>
      <c r="M66" s="33"/>
    </row>
    <row r="67" spans="1:13" ht="15" x14ac:dyDescent="0.2">
      <c r="B67" s="174" t="s">
        <v>9</v>
      </c>
      <c r="C67" s="60">
        <v>5167.924</v>
      </c>
      <c r="D67" s="61">
        <v>255.98</v>
      </c>
      <c r="E67" s="62">
        <f t="shared" si="0"/>
        <v>4.7194788108344106E-2</v>
      </c>
      <c r="F67" s="138"/>
      <c r="G67" s="184" t="s">
        <v>9</v>
      </c>
      <c r="H67" s="63">
        <v>1538.087</v>
      </c>
      <c r="I67" s="64">
        <v>5059.3879999999999</v>
      </c>
      <c r="J67" s="64">
        <v>6849.7730000000001</v>
      </c>
      <c r="K67" s="149">
        <f t="shared" si="1"/>
        <v>0.77545431067569681</v>
      </c>
      <c r="L67" s="62">
        <f t="shared" si="2"/>
        <v>0.73862126525944727</v>
      </c>
      <c r="M67" s="33"/>
    </row>
    <row r="68" spans="1:13" ht="15" x14ac:dyDescent="0.2">
      <c r="B68" s="172" t="s">
        <v>10</v>
      </c>
      <c r="C68" s="60">
        <v>2398.2170000000001</v>
      </c>
      <c r="D68" s="61">
        <v>145.315</v>
      </c>
      <c r="E68" s="62">
        <f t="shared" si="0"/>
        <v>5.7131186082974378E-2</v>
      </c>
      <c r="F68" s="138"/>
      <c r="G68" s="185" t="s">
        <v>10</v>
      </c>
      <c r="H68" s="63">
        <v>879.07299999999998</v>
      </c>
      <c r="I68" s="64">
        <v>2398.2170000000001</v>
      </c>
      <c r="J68" s="64">
        <v>3422.605</v>
      </c>
      <c r="K68" s="149">
        <f t="shared" si="1"/>
        <v>0.74315674756508565</v>
      </c>
      <c r="L68" s="62">
        <f t="shared" si="2"/>
        <v>0.70069932113112676</v>
      </c>
      <c r="M68" s="33"/>
    </row>
    <row r="69" spans="1:13" ht="15" x14ac:dyDescent="0.2">
      <c r="B69" s="174" t="s">
        <v>2</v>
      </c>
      <c r="C69" s="60">
        <v>3353.1210000000001</v>
      </c>
      <c r="D69" s="61">
        <v>109.876</v>
      </c>
      <c r="E69" s="62">
        <f t="shared" si="0"/>
        <v>3.1728586539347278E-2</v>
      </c>
      <c r="F69" s="138"/>
      <c r="G69" s="184" t="s">
        <v>2</v>
      </c>
      <c r="H69" s="63">
        <v>563.52</v>
      </c>
      <c r="I69" s="64">
        <v>3274.739</v>
      </c>
      <c r="J69" s="64">
        <v>3947.5219999999999</v>
      </c>
      <c r="K69" s="149">
        <f t="shared" si="1"/>
        <v>0.8572471540373936</v>
      </c>
      <c r="L69" s="62">
        <f t="shared" si="2"/>
        <v>0.82956827093047236</v>
      </c>
      <c r="M69" s="33"/>
    </row>
    <row r="70" spans="1:13" ht="16" thickBot="1" x14ac:dyDescent="0.25">
      <c r="B70" s="172" t="s">
        <v>11</v>
      </c>
      <c r="C70" s="73">
        <v>792.54300000000001</v>
      </c>
      <c r="D70" s="74">
        <v>54.875999999999998</v>
      </c>
      <c r="E70" s="75">
        <f t="shared" si="0"/>
        <v>6.4756631607268661E-2</v>
      </c>
      <c r="F70" s="138"/>
      <c r="G70" s="185" t="s">
        <v>11</v>
      </c>
      <c r="H70" s="63">
        <v>128.709</v>
      </c>
      <c r="I70" s="64">
        <v>792.54300000000001</v>
      </c>
      <c r="J70" s="64">
        <v>976.12800000000004</v>
      </c>
      <c r="K70" s="149">
        <f t="shared" si="1"/>
        <v>0.86814331726986627</v>
      </c>
      <c r="L70" s="62">
        <f t="shared" si="2"/>
        <v>0.81192528029110933</v>
      </c>
      <c r="M70" s="33"/>
    </row>
    <row r="71" spans="1:13" ht="16" thickBot="1" x14ac:dyDescent="0.25">
      <c r="B71" s="173" t="s">
        <v>84</v>
      </c>
      <c r="C71" s="54">
        <v>27263.094000000001</v>
      </c>
      <c r="D71" s="55">
        <v>815.62900000000002</v>
      </c>
      <c r="E71" s="56">
        <f t="shared" si="0"/>
        <v>2.904793782822673E-2</v>
      </c>
      <c r="F71" s="139"/>
      <c r="G71" s="160" t="s">
        <v>83</v>
      </c>
      <c r="H71" s="57">
        <v>8544.8549999999996</v>
      </c>
      <c r="I71" s="58">
        <v>25755.966</v>
      </c>
      <c r="J71" s="58">
        <v>35054.144999999997</v>
      </c>
      <c r="K71" s="150">
        <f t="shared" ref="K71:K122" si="3">(J71-H71)/J71</f>
        <v>0.75623838493279472</v>
      </c>
      <c r="L71" s="56">
        <f t="shared" ref="L71:L122" si="4">I71/J71</f>
        <v>0.73474808756567878</v>
      </c>
      <c r="M71" s="33"/>
    </row>
    <row r="72" spans="1:13" ht="15" x14ac:dyDescent="0.2">
      <c r="B72" s="59" t="s">
        <v>8</v>
      </c>
      <c r="C72" s="60">
        <v>95.361999999999995</v>
      </c>
      <c r="D72" s="61">
        <v>14.984999999999999</v>
      </c>
      <c r="E72" s="62">
        <f t="shared" si="0"/>
        <v>0.13579888895937361</v>
      </c>
      <c r="F72" s="138"/>
      <c r="G72" s="159" t="s">
        <v>8</v>
      </c>
      <c r="H72" s="63">
        <v>436.67399999999998</v>
      </c>
      <c r="I72" s="64">
        <v>95.361999999999995</v>
      </c>
      <c r="J72" s="64">
        <v>547.02099999999996</v>
      </c>
      <c r="K72" s="149">
        <f t="shared" si="3"/>
        <v>0.20172351701305799</v>
      </c>
      <c r="L72" s="62">
        <f t="shared" si="4"/>
        <v>0.17432968752570743</v>
      </c>
      <c r="M72" s="33"/>
    </row>
    <row r="73" spans="1:13" ht="15" x14ac:dyDescent="0.2">
      <c r="B73" s="59" t="s">
        <v>37</v>
      </c>
      <c r="C73" s="65">
        <v>4086.607</v>
      </c>
      <c r="D73" s="66">
        <v>188.82400000000001</v>
      </c>
      <c r="E73" s="62">
        <f t="shared" si="0"/>
        <v>4.4164904076337573E-2</v>
      </c>
      <c r="F73" s="138"/>
      <c r="G73" s="159" t="s">
        <v>37</v>
      </c>
      <c r="H73" s="67">
        <v>1970.604</v>
      </c>
      <c r="I73" s="68">
        <v>4086.607</v>
      </c>
      <c r="J73" s="68">
        <v>6246.0349999999999</v>
      </c>
      <c r="K73" s="149">
        <f t="shared" si="3"/>
        <v>0.68450320883568527</v>
      </c>
      <c r="L73" s="62">
        <f t="shared" si="4"/>
        <v>0.65427219027751204</v>
      </c>
      <c r="M73" s="33"/>
    </row>
    <row r="74" spans="1:13" ht="15" x14ac:dyDescent="0.2">
      <c r="B74" s="169" t="s">
        <v>13</v>
      </c>
      <c r="C74" s="63">
        <v>17054.553</v>
      </c>
      <c r="D74" s="64">
        <v>520.67100000000005</v>
      </c>
      <c r="E74" s="62">
        <f t="shared" si="0"/>
        <v>2.9625283865514322E-2</v>
      </c>
      <c r="F74" s="138"/>
      <c r="G74" s="182" t="s">
        <v>65</v>
      </c>
      <c r="H74" s="63">
        <v>6047.2389999999996</v>
      </c>
      <c r="I74" s="64">
        <v>16208.183999999999</v>
      </c>
      <c r="J74" s="64">
        <v>22745.326000000001</v>
      </c>
      <c r="K74" s="149">
        <f t="shared" si="3"/>
        <v>0.73413267411511263</v>
      </c>
      <c r="L74" s="62">
        <f t="shared" si="4"/>
        <v>0.71259405119100072</v>
      </c>
      <c r="M74" s="33"/>
    </row>
    <row r="75" spans="1:13" ht="15" x14ac:dyDescent="0.2">
      <c r="B75" s="171" t="s">
        <v>14</v>
      </c>
      <c r="C75" s="63">
        <v>2753.665</v>
      </c>
      <c r="D75" s="64">
        <v>132.78200000000001</v>
      </c>
      <c r="E75" s="62">
        <f t="shared" si="0"/>
        <v>4.6001883977083248E-2</v>
      </c>
      <c r="F75" s="138"/>
      <c r="G75" s="183" t="s">
        <v>14</v>
      </c>
      <c r="H75" s="63">
        <v>1411.3910000000001</v>
      </c>
      <c r="I75" s="64">
        <v>2753.665</v>
      </c>
      <c r="J75" s="64">
        <v>4297.8379999999997</v>
      </c>
      <c r="K75" s="149">
        <f t="shared" si="3"/>
        <v>0.67160442064126191</v>
      </c>
      <c r="L75" s="62">
        <f t="shared" si="4"/>
        <v>0.64070935200442647</v>
      </c>
      <c r="M75" s="33"/>
    </row>
    <row r="76" spans="1:13" ht="15" x14ac:dyDescent="0.2">
      <c r="B76" s="174" t="s">
        <v>0</v>
      </c>
      <c r="C76" s="60">
        <v>5258.3109999999997</v>
      </c>
      <c r="D76" s="61">
        <v>177.34100000000001</v>
      </c>
      <c r="E76" s="62">
        <f t="shared" ref="E76:E122" si="5">D76/(C76+D76)</f>
        <v>3.2625524960023196E-2</v>
      </c>
      <c r="F76" s="138"/>
      <c r="G76" s="184" t="s">
        <v>0</v>
      </c>
      <c r="H76" s="63">
        <v>2359.0050000000001</v>
      </c>
      <c r="I76" s="64">
        <v>4965.0150000000003</v>
      </c>
      <c r="J76" s="64">
        <v>7484.4049999999997</v>
      </c>
      <c r="K76" s="149">
        <f t="shared" si="3"/>
        <v>0.68481061620796846</v>
      </c>
      <c r="L76" s="62">
        <f t="shared" si="4"/>
        <v>0.66338139103910065</v>
      </c>
      <c r="M76" s="33"/>
    </row>
    <row r="77" spans="1:13" ht="15" x14ac:dyDescent="0.2">
      <c r="B77" s="172" t="s">
        <v>12</v>
      </c>
      <c r="C77" s="60">
        <v>477.39499999999998</v>
      </c>
      <c r="D77" s="61">
        <v>23.207999999999998</v>
      </c>
      <c r="E77" s="62">
        <f t="shared" si="5"/>
        <v>4.6360089731783467E-2</v>
      </c>
      <c r="F77" s="138"/>
      <c r="G77" s="185" t="s">
        <v>12</v>
      </c>
      <c r="H77" s="63">
        <v>356.11</v>
      </c>
      <c r="I77" s="64">
        <v>477.39499999999998</v>
      </c>
      <c r="J77" s="64">
        <v>856.71299999999997</v>
      </c>
      <c r="K77" s="149">
        <f t="shared" si="3"/>
        <v>0.58432987476552822</v>
      </c>
      <c r="L77" s="62">
        <f t="shared" si="4"/>
        <v>0.55724028933843661</v>
      </c>
      <c r="M77" s="33"/>
    </row>
    <row r="78" spans="1:13" ht="15" x14ac:dyDescent="0.2">
      <c r="A78" s="48"/>
      <c r="B78" s="174" t="s">
        <v>1</v>
      </c>
      <c r="C78" s="60">
        <v>7048.76</v>
      </c>
      <c r="D78" s="61">
        <v>203.59</v>
      </c>
      <c r="E78" s="62">
        <f t="shared" si="5"/>
        <v>2.807228001957986E-2</v>
      </c>
      <c r="F78" s="138"/>
      <c r="G78" s="184" t="s">
        <v>1</v>
      </c>
      <c r="H78" s="63">
        <v>2191.6480000000001</v>
      </c>
      <c r="I78" s="64">
        <v>6707.7560000000003</v>
      </c>
      <c r="J78" s="64">
        <v>9100.027</v>
      </c>
      <c r="K78" s="149">
        <f t="shared" si="3"/>
        <v>0.75916027501896421</v>
      </c>
      <c r="L78" s="62">
        <f t="shared" si="4"/>
        <v>0.73711385691493003</v>
      </c>
      <c r="M78" s="94"/>
    </row>
    <row r="79" spans="1:13" ht="15" x14ac:dyDescent="0.2">
      <c r="A79" s="48"/>
      <c r="B79" s="172" t="s">
        <v>7</v>
      </c>
      <c r="C79" s="60">
        <v>1195.223</v>
      </c>
      <c r="D79" s="61">
        <v>64.897000000000006</v>
      </c>
      <c r="E79" s="62">
        <f t="shared" si="5"/>
        <v>5.150065073167636E-2</v>
      </c>
      <c r="F79" s="138"/>
      <c r="G79" s="185" t="s">
        <v>7</v>
      </c>
      <c r="H79" s="63">
        <v>491.31400000000002</v>
      </c>
      <c r="I79" s="64">
        <v>1195.223</v>
      </c>
      <c r="J79" s="64">
        <v>1751.434</v>
      </c>
      <c r="K79" s="149">
        <f t="shared" si="3"/>
        <v>0.71947900977142154</v>
      </c>
      <c r="L79" s="62">
        <f t="shared" si="4"/>
        <v>0.68242537258041125</v>
      </c>
      <c r="M79" s="33"/>
    </row>
    <row r="80" spans="1:13" ht="15" x14ac:dyDescent="0.2">
      <c r="A80" s="48"/>
      <c r="B80" s="174" t="s">
        <v>9</v>
      </c>
      <c r="C80" s="60">
        <v>4747.482</v>
      </c>
      <c r="D80" s="61">
        <v>139.74</v>
      </c>
      <c r="E80" s="62">
        <f t="shared" si="5"/>
        <v>2.8592930707874539E-2</v>
      </c>
      <c r="F80" s="138"/>
      <c r="G80" s="184" t="s">
        <v>9</v>
      </c>
      <c r="H80" s="63">
        <v>1496.586</v>
      </c>
      <c r="I80" s="64">
        <v>4535.4129999999996</v>
      </c>
      <c r="J80" s="64">
        <v>6160.8940000000002</v>
      </c>
      <c r="K80" s="149">
        <f t="shared" si="3"/>
        <v>0.75708298178803268</v>
      </c>
      <c r="L80" s="62">
        <f t="shared" si="4"/>
        <v>0.73616150513220957</v>
      </c>
      <c r="M80" s="33"/>
    </row>
    <row r="81" spans="1:13" ht="15" x14ac:dyDescent="0.2">
      <c r="A81" s="48"/>
      <c r="B81" s="172" t="s">
        <v>10</v>
      </c>
      <c r="C81" s="60">
        <v>1081.047</v>
      </c>
      <c r="D81" s="61">
        <v>44.677</v>
      </c>
      <c r="E81" s="62">
        <f t="shared" si="5"/>
        <v>3.9687347875678229E-2</v>
      </c>
      <c r="F81" s="138"/>
      <c r="G81" s="185" t="s">
        <v>10</v>
      </c>
      <c r="H81" s="63">
        <v>563.96699999999998</v>
      </c>
      <c r="I81" s="64">
        <v>1081.047</v>
      </c>
      <c r="J81" s="64">
        <v>1689.691</v>
      </c>
      <c r="K81" s="149">
        <f t="shared" si="3"/>
        <v>0.66623068951660402</v>
      </c>
      <c r="L81" s="62">
        <f t="shared" si="4"/>
        <v>0.63978976037630553</v>
      </c>
      <c r="M81" s="33"/>
    </row>
    <row r="82" spans="1:13" ht="15" x14ac:dyDescent="0.2">
      <c r="B82" s="174" t="s">
        <v>2</v>
      </c>
      <c r="C82" s="60">
        <v>10113.179</v>
      </c>
      <c r="D82" s="61">
        <v>279.97300000000001</v>
      </c>
      <c r="E82" s="62">
        <f t="shared" si="5"/>
        <v>2.6938218550060657E-2</v>
      </c>
      <c r="F82" s="138"/>
      <c r="G82" s="184" t="s">
        <v>2</v>
      </c>
      <c r="H82" s="63">
        <v>2497.616</v>
      </c>
      <c r="I82" s="64">
        <v>9547.7819999999992</v>
      </c>
      <c r="J82" s="64">
        <v>12308.819</v>
      </c>
      <c r="K82" s="149">
        <f t="shared" si="3"/>
        <v>0.7970872753917333</v>
      </c>
      <c r="L82" s="62">
        <f t="shared" si="4"/>
        <v>0.77568627826926362</v>
      </c>
      <c r="M82" s="33"/>
    </row>
    <row r="83" spans="1:13" ht="16" thickBot="1" x14ac:dyDescent="0.25">
      <c r="B83" s="172" t="s">
        <v>11</v>
      </c>
      <c r="C83" s="73">
        <v>853.49699999999996</v>
      </c>
      <c r="D83" s="74">
        <v>32.075000000000003</v>
      </c>
      <c r="E83" s="75">
        <f t="shared" si="5"/>
        <v>3.6219528169363982E-2</v>
      </c>
      <c r="F83" s="138"/>
      <c r="G83" s="185" t="s">
        <v>11</v>
      </c>
      <c r="H83" s="63">
        <v>355.036</v>
      </c>
      <c r="I83" s="64">
        <v>853.49699999999996</v>
      </c>
      <c r="J83" s="64">
        <v>1240.6079999999999</v>
      </c>
      <c r="K83" s="149">
        <f t="shared" si="3"/>
        <v>0.71382096520415794</v>
      </c>
      <c r="L83" s="62">
        <f t="shared" si="4"/>
        <v>0.68796670664706339</v>
      </c>
      <c r="M83" s="33"/>
    </row>
    <row r="84" spans="1:13" ht="16" thickBot="1" x14ac:dyDescent="0.25">
      <c r="B84" s="173" t="s">
        <v>82</v>
      </c>
      <c r="C84" s="54">
        <v>12893.712</v>
      </c>
      <c r="D84" s="55">
        <v>383.71199999999999</v>
      </c>
      <c r="E84" s="56">
        <f t="shared" si="5"/>
        <v>2.8899581726093859E-2</v>
      </c>
      <c r="F84" s="139"/>
      <c r="G84" s="160" t="s">
        <v>81</v>
      </c>
      <c r="H84" s="57">
        <v>4001.8890000000001</v>
      </c>
      <c r="I84" s="58">
        <v>12313.369000000001</v>
      </c>
      <c r="J84" s="58">
        <v>16670.32</v>
      </c>
      <c r="K84" s="150">
        <f t="shared" si="3"/>
        <v>0.75993928130953703</v>
      </c>
      <c r="L84" s="56">
        <f t="shared" si="4"/>
        <v>0.73864023006157054</v>
      </c>
      <c r="M84" s="33"/>
    </row>
    <row r="85" spans="1:13" ht="15" x14ac:dyDescent="0.2">
      <c r="B85" s="59" t="s">
        <v>8</v>
      </c>
      <c r="C85" s="60">
        <v>31.244</v>
      </c>
      <c r="D85" s="61">
        <v>6.6550000000000002</v>
      </c>
      <c r="E85" s="62">
        <f t="shared" si="5"/>
        <v>0.17559830074672156</v>
      </c>
      <c r="F85" s="138"/>
      <c r="G85" s="159" t="s">
        <v>8</v>
      </c>
      <c r="H85" s="63">
        <v>186.727</v>
      </c>
      <c r="I85" s="64">
        <v>31.244</v>
      </c>
      <c r="J85" s="64">
        <v>224.626</v>
      </c>
      <c r="K85" s="149">
        <f t="shared" si="3"/>
        <v>0.16872045088280074</v>
      </c>
      <c r="L85" s="62">
        <f t="shared" si="4"/>
        <v>0.13909342640656022</v>
      </c>
      <c r="M85" s="33"/>
    </row>
    <row r="86" spans="1:13" ht="15" x14ac:dyDescent="0.2">
      <c r="B86" s="59" t="s">
        <v>37</v>
      </c>
      <c r="C86" s="65">
        <v>1985.624</v>
      </c>
      <c r="D86" s="66">
        <v>90.664000000000001</v>
      </c>
      <c r="E86" s="62">
        <f t="shared" si="5"/>
        <v>4.3666389248505022E-2</v>
      </c>
      <c r="F86" s="138"/>
      <c r="G86" s="159" t="s">
        <v>37</v>
      </c>
      <c r="H86" s="67">
        <v>762.68299999999999</v>
      </c>
      <c r="I86" s="68">
        <v>1985.624</v>
      </c>
      <c r="J86" s="68">
        <v>2838.971</v>
      </c>
      <c r="K86" s="149">
        <f t="shared" si="3"/>
        <v>0.73135231039697135</v>
      </c>
      <c r="L86" s="62">
        <f t="shared" si="4"/>
        <v>0.69941679573338367</v>
      </c>
      <c r="M86" s="33"/>
    </row>
    <row r="87" spans="1:13" ht="15" x14ac:dyDescent="0.2">
      <c r="B87" s="169" t="s">
        <v>13</v>
      </c>
      <c r="C87" s="63">
        <v>10799.829</v>
      </c>
      <c r="D87" s="64">
        <v>320.38900000000001</v>
      </c>
      <c r="E87" s="62">
        <f t="shared" si="5"/>
        <v>2.8811395603935107E-2</v>
      </c>
      <c r="F87" s="138"/>
      <c r="G87" s="182" t="s">
        <v>65</v>
      </c>
      <c r="H87" s="63">
        <v>3495.8960000000002</v>
      </c>
      <c r="I87" s="64">
        <v>10358.868</v>
      </c>
      <c r="J87" s="64">
        <v>14154.242</v>
      </c>
      <c r="K87" s="149">
        <f t="shared" si="3"/>
        <v>0.75301425537305344</v>
      </c>
      <c r="L87" s="62">
        <f t="shared" si="4"/>
        <v>0.73185607537302244</v>
      </c>
      <c r="M87" s="33"/>
    </row>
    <row r="88" spans="1:13" ht="15" x14ac:dyDescent="0.2">
      <c r="B88" s="171" t="s">
        <v>14</v>
      </c>
      <c r="C88" s="63">
        <v>1720.0540000000001</v>
      </c>
      <c r="D88" s="64">
        <v>80.83</v>
      </c>
      <c r="E88" s="62">
        <f t="shared" si="5"/>
        <v>4.4883512763731585E-2</v>
      </c>
      <c r="F88" s="138"/>
      <c r="G88" s="183" t="s">
        <v>14</v>
      </c>
      <c r="H88" s="63">
        <v>690.70399999999995</v>
      </c>
      <c r="I88" s="64">
        <v>1720.0540000000001</v>
      </c>
      <c r="J88" s="64">
        <v>2491.5880000000002</v>
      </c>
      <c r="K88" s="149">
        <f t="shared" si="3"/>
        <v>0.72278562908474442</v>
      </c>
      <c r="L88" s="62">
        <f t="shared" si="4"/>
        <v>0.69034447107627739</v>
      </c>
      <c r="M88" s="33"/>
    </row>
    <row r="89" spans="1:13" ht="15" x14ac:dyDescent="0.2">
      <c r="B89" s="174" t="s">
        <v>0</v>
      </c>
      <c r="C89" s="60">
        <v>4429.25</v>
      </c>
      <c r="D89" s="61">
        <v>139.44399999999999</v>
      </c>
      <c r="E89" s="62">
        <f t="shared" si="5"/>
        <v>3.052163265913628E-2</v>
      </c>
      <c r="F89" s="138"/>
      <c r="G89" s="184" t="s">
        <v>0</v>
      </c>
      <c r="H89" s="63">
        <v>1801.2360000000001</v>
      </c>
      <c r="I89" s="64">
        <v>4204.6689999999999</v>
      </c>
      <c r="J89" s="64">
        <v>6132.7269999999999</v>
      </c>
      <c r="K89" s="149">
        <f t="shared" si="3"/>
        <v>0.70629118172062777</v>
      </c>
      <c r="L89" s="62">
        <f t="shared" si="4"/>
        <v>0.68561163736784625</v>
      </c>
      <c r="M89" s="33"/>
    </row>
    <row r="90" spans="1:13" ht="15" x14ac:dyDescent="0.2">
      <c r="B90" s="172" t="s">
        <v>12</v>
      </c>
      <c r="C90" s="60">
        <v>380.04700000000003</v>
      </c>
      <c r="D90" s="61">
        <v>12.882</v>
      </c>
      <c r="E90" s="62">
        <f t="shared" si="5"/>
        <v>3.2784548862517145E-2</v>
      </c>
      <c r="F90" s="138"/>
      <c r="G90" s="185" t="s">
        <v>12</v>
      </c>
      <c r="H90" s="63">
        <v>230.40700000000001</v>
      </c>
      <c r="I90" s="64">
        <v>380.04700000000003</v>
      </c>
      <c r="J90" s="64">
        <v>623.33600000000001</v>
      </c>
      <c r="K90" s="149">
        <f t="shared" si="3"/>
        <v>0.63036468293183767</v>
      </c>
      <c r="L90" s="62">
        <f t="shared" si="4"/>
        <v>0.60969846118305382</v>
      </c>
      <c r="M90" s="33"/>
    </row>
    <row r="91" spans="1:13" ht="15" x14ac:dyDescent="0.2">
      <c r="B91" s="174" t="s">
        <v>1</v>
      </c>
      <c r="C91" s="60">
        <v>4247.4679999999998</v>
      </c>
      <c r="D91" s="61">
        <v>129.69499999999999</v>
      </c>
      <c r="E91" s="62">
        <f t="shared" si="5"/>
        <v>2.9629922394939372E-2</v>
      </c>
      <c r="F91" s="138"/>
      <c r="G91" s="184" t="s">
        <v>1</v>
      </c>
      <c r="H91" s="63">
        <v>1171.191</v>
      </c>
      <c r="I91" s="64">
        <v>4103.3819999999996</v>
      </c>
      <c r="J91" s="64">
        <v>5401.3</v>
      </c>
      <c r="K91" s="149">
        <f t="shared" si="3"/>
        <v>0.78316497880139968</v>
      </c>
      <c r="L91" s="62">
        <f t="shared" si="4"/>
        <v>0.75970266417343968</v>
      </c>
      <c r="M91" s="94"/>
    </row>
    <row r="92" spans="1:13" ht="15" x14ac:dyDescent="0.2">
      <c r="B92" s="172" t="s">
        <v>7</v>
      </c>
      <c r="C92" s="60">
        <v>810.61800000000005</v>
      </c>
      <c r="D92" s="61">
        <v>50.369</v>
      </c>
      <c r="E92" s="62">
        <f t="shared" si="5"/>
        <v>5.8501464017459023E-2</v>
      </c>
      <c r="F92" s="138"/>
      <c r="G92" s="185" t="s">
        <v>7</v>
      </c>
      <c r="H92" s="63">
        <v>268.43799999999999</v>
      </c>
      <c r="I92" s="64">
        <v>810.61800000000005</v>
      </c>
      <c r="J92" s="64">
        <v>1129.425</v>
      </c>
      <c r="K92" s="149">
        <f t="shared" si="3"/>
        <v>0.76232330610708987</v>
      </c>
      <c r="L92" s="62">
        <f t="shared" si="4"/>
        <v>0.71772627664519562</v>
      </c>
      <c r="M92" s="33"/>
    </row>
    <row r="93" spans="1:13" ht="15" x14ac:dyDescent="0.2">
      <c r="B93" s="174" t="s">
        <v>9</v>
      </c>
      <c r="C93" s="60">
        <v>2123.1109999999999</v>
      </c>
      <c r="D93" s="61">
        <v>51.25</v>
      </c>
      <c r="E93" s="62">
        <f t="shared" si="5"/>
        <v>2.3570143136305333E-2</v>
      </c>
      <c r="F93" s="138"/>
      <c r="G93" s="184" t="s">
        <v>9</v>
      </c>
      <c r="H93" s="63">
        <v>523.46900000000005</v>
      </c>
      <c r="I93" s="64">
        <v>2050.817</v>
      </c>
      <c r="J93" s="64">
        <v>2620.2150000000001</v>
      </c>
      <c r="K93" s="149">
        <f t="shared" si="3"/>
        <v>0.80021906599267612</v>
      </c>
      <c r="L93" s="62">
        <f t="shared" si="4"/>
        <v>0.78269035174594448</v>
      </c>
      <c r="M93" s="33"/>
    </row>
    <row r="94" spans="1:13" ht="15" x14ac:dyDescent="0.2">
      <c r="B94" s="172" t="s">
        <v>10</v>
      </c>
      <c r="C94" s="60">
        <v>529.38900000000001</v>
      </c>
      <c r="D94" s="61">
        <v>17.579000000000001</v>
      </c>
      <c r="E94" s="62">
        <f t="shared" si="5"/>
        <v>3.2138991677758119E-2</v>
      </c>
      <c r="F94" s="138"/>
      <c r="G94" s="185" t="s">
        <v>10</v>
      </c>
      <c r="H94" s="63">
        <v>191.85900000000001</v>
      </c>
      <c r="I94" s="64">
        <v>529.38900000000001</v>
      </c>
      <c r="J94" s="64">
        <v>738.827</v>
      </c>
      <c r="K94" s="149">
        <f t="shared" si="3"/>
        <v>0.74031945232104401</v>
      </c>
      <c r="L94" s="62">
        <f t="shared" si="4"/>
        <v>0.71652633160401558</v>
      </c>
      <c r="M94" s="33"/>
    </row>
    <row r="95" spans="1:13" ht="15" x14ac:dyDescent="0.2">
      <c r="B95" s="174" t="s">
        <v>2</v>
      </c>
      <c r="C95" s="60">
        <v>2062.6390000000001</v>
      </c>
      <c r="D95" s="61">
        <v>56.668999999999997</v>
      </c>
      <c r="E95" s="62">
        <f t="shared" si="5"/>
        <v>2.6739388517383975E-2</v>
      </c>
      <c r="F95" s="138"/>
      <c r="G95" s="184" t="s">
        <v>2</v>
      </c>
      <c r="H95" s="63">
        <v>505.99299999999999</v>
      </c>
      <c r="I95" s="64">
        <v>1954.501</v>
      </c>
      <c r="J95" s="64">
        <v>2516.078</v>
      </c>
      <c r="K95" s="149">
        <f t="shared" si="3"/>
        <v>0.79889613914989921</v>
      </c>
      <c r="L95" s="62">
        <f t="shared" si="4"/>
        <v>0.7768046141653796</v>
      </c>
      <c r="M95" s="33"/>
    </row>
    <row r="96" spans="1:13" ht="16" thickBot="1" x14ac:dyDescent="0.25">
      <c r="B96" s="172" t="s">
        <v>11</v>
      </c>
      <c r="C96" s="73">
        <v>216.827</v>
      </c>
      <c r="D96" s="74">
        <v>5.1040000000000001</v>
      </c>
      <c r="E96" s="75">
        <f t="shared" si="5"/>
        <v>2.2998139061239754E-2</v>
      </c>
      <c r="F96" s="138"/>
      <c r="G96" s="185" t="s">
        <v>11</v>
      </c>
      <c r="H96" s="63">
        <v>52.11</v>
      </c>
      <c r="I96" s="64">
        <v>216.827</v>
      </c>
      <c r="J96" s="64">
        <v>274.041</v>
      </c>
      <c r="K96" s="149">
        <f t="shared" si="3"/>
        <v>0.80984597195310182</v>
      </c>
      <c r="L96" s="62">
        <f t="shared" si="4"/>
        <v>0.79122102167193964</v>
      </c>
      <c r="M96" s="33"/>
    </row>
    <row r="97" spans="2:13" ht="16" thickBot="1" x14ac:dyDescent="0.25">
      <c r="B97" s="173" t="s">
        <v>15</v>
      </c>
      <c r="C97" s="54">
        <v>14054.876</v>
      </c>
      <c r="D97" s="55">
        <v>413.73200000000003</v>
      </c>
      <c r="E97" s="56">
        <f t="shared" si="5"/>
        <v>2.859514889061892E-2</v>
      </c>
      <c r="F97" s="139"/>
      <c r="G97" s="158" t="s">
        <v>67</v>
      </c>
      <c r="H97" s="57">
        <v>3510.2440000000001</v>
      </c>
      <c r="I97" s="58">
        <v>12949.537</v>
      </c>
      <c r="J97" s="58">
        <v>16828.744999999999</v>
      </c>
      <c r="K97" s="150">
        <f t="shared" si="3"/>
        <v>0.79141379823629143</v>
      </c>
      <c r="L97" s="56">
        <f t="shared" si="4"/>
        <v>0.76948916868132478</v>
      </c>
      <c r="M97" s="33"/>
    </row>
    <row r="98" spans="2:13" ht="15" x14ac:dyDescent="0.2">
      <c r="B98" s="59" t="s">
        <v>8</v>
      </c>
      <c r="C98" s="60">
        <v>50.09</v>
      </c>
      <c r="D98" s="61">
        <v>7.6210000000000004</v>
      </c>
      <c r="E98" s="62">
        <f t="shared" si="5"/>
        <v>0.13205454765989152</v>
      </c>
      <c r="F98" s="138"/>
      <c r="G98" s="159" t="s">
        <v>8</v>
      </c>
      <c r="H98" s="63">
        <v>141.80600000000001</v>
      </c>
      <c r="I98" s="64">
        <v>50.09</v>
      </c>
      <c r="J98" s="64">
        <v>199.517</v>
      </c>
      <c r="K98" s="149">
        <f t="shared" si="3"/>
        <v>0.28925354731676994</v>
      </c>
      <c r="L98" s="62">
        <f t="shared" si="4"/>
        <v>0.25105630096683496</v>
      </c>
      <c r="M98" s="33"/>
    </row>
    <row r="99" spans="2:13" ht="15" x14ac:dyDescent="0.2">
      <c r="B99" s="59" t="s">
        <v>37</v>
      </c>
      <c r="C99" s="65">
        <v>1329.45</v>
      </c>
      <c r="D99" s="66">
        <v>77.206000000000003</v>
      </c>
      <c r="E99" s="62">
        <f t="shared" si="5"/>
        <v>5.4886198189180585E-2</v>
      </c>
      <c r="F99" s="138"/>
      <c r="G99" s="159" t="s">
        <v>37</v>
      </c>
      <c r="H99" s="67">
        <v>558.74699999999996</v>
      </c>
      <c r="I99" s="68">
        <v>1329.45</v>
      </c>
      <c r="J99" s="68">
        <v>1965.403</v>
      </c>
      <c r="K99" s="149">
        <f t="shared" si="3"/>
        <v>0.71570868671717702</v>
      </c>
      <c r="L99" s="62">
        <f t="shared" si="4"/>
        <v>0.67642615789229998</v>
      </c>
      <c r="M99" s="33"/>
    </row>
    <row r="100" spans="2:13" ht="15" x14ac:dyDescent="0.2">
      <c r="B100" s="169" t="s">
        <v>13</v>
      </c>
      <c r="C100" s="63">
        <v>7960.0190000000002</v>
      </c>
      <c r="D100" s="64">
        <v>241.36699999999999</v>
      </c>
      <c r="E100" s="62">
        <f t="shared" si="5"/>
        <v>2.9430025607866766E-2</v>
      </c>
      <c r="F100" s="138"/>
      <c r="G100" s="182" t="s">
        <v>65</v>
      </c>
      <c r="H100" s="63">
        <v>2466.9119999999998</v>
      </c>
      <c r="I100" s="64">
        <v>7364.4650000000001</v>
      </c>
      <c r="J100" s="64">
        <v>10049.172</v>
      </c>
      <c r="K100" s="149">
        <f t="shared" si="3"/>
        <v>0.75451589444384071</v>
      </c>
      <c r="L100" s="62">
        <f t="shared" si="4"/>
        <v>0.73284296457459375</v>
      </c>
      <c r="M100" s="33"/>
    </row>
    <row r="101" spans="2:13" ht="15" x14ac:dyDescent="0.2">
      <c r="B101" s="171" t="s">
        <v>14</v>
      </c>
      <c r="C101" s="63">
        <v>832.07799999999997</v>
      </c>
      <c r="D101" s="64">
        <v>50.573999999999998</v>
      </c>
      <c r="E101" s="62">
        <f t="shared" si="5"/>
        <v>5.7297779872475224E-2</v>
      </c>
      <c r="F101" s="138"/>
      <c r="G101" s="183" t="s">
        <v>14</v>
      </c>
      <c r="H101" s="63">
        <v>419.88600000000002</v>
      </c>
      <c r="I101" s="64">
        <v>832.07799999999997</v>
      </c>
      <c r="J101" s="64">
        <v>1302.538</v>
      </c>
      <c r="K101" s="149">
        <f t="shared" si="3"/>
        <v>0.67764011491411391</v>
      </c>
      <c r="L101" s="62">
        <f t="shared" si="4"/>
        <v>0.63881284077700606</v>
      </c>
      <c r="M101" s="33"/>
    </row>
    <row r="102" spans="2:13" ht="15" x14ac:dyDescent="0.2">
      <c r="B102" s="174" t="s">
        <v>0</v>
      </c>
      <c r="C102" s="60">
        <v>1600.7329999999999</v>
      </c>
      <c r="D102" s="61">
        <v>47.790999999999997</v>
      </c>
      <c r="E102" s="62">
        <f t="shared" si="5"/>
        <v>2.8990175453921206E-2</v>
      </c>
      <c r="F102" s="138"/>
      <c r="G102" s="184" t="s">
        <v>0</v>
      </c>
      <c r="H102" s="63">
        <v>692.87800000000004</v>
      </c>
      <c r="I102" s="64">
        <v>1428.62</v>
      </c>
      <c r="J102" s="64">
        <v>2158.4639999999999</v>
      </c>
      <c r="K102" s="149">
        <f t="shared" si="3"/>
        <v>0.67899487783905588</v>
      </c>
      <c r="L102" s="62">
        <f t="shared" si="4"/>
        <v>0.6618688104133309</v>
      </c>
      <c r="M102" s="33"/>
    </row>
    <row r="103" spans="2:13" ht="15" x14ac:dyDescent="0.2">
      <c r="B103" s="172" t="s">
        <v>12</v>
      </c>
      <c r="C103" s="60">
        <v>59.256999999999998</v>
      </c>
      <c r="D103" s="61">
        <v>0.56299999999999994</v>
      </c>
      <c r="E103" s="62">
        <f t="shared" si="5"/>
        <v>9.4115680374456702E-3</v>
      </c>
      <c r="F103" s="138"/>
      <c r="G103" s="185" t="s">
        <v>12</v>
      </c>
      <c r="H103" s="63">
        <v>60.539000000000001</v>
      </c>
      <c r="I103" s="64">
        <v>59.256999999999998</v>
      </c>
      <c r="J103" s="64">
        <v>120.35899999999999</v>
      </c>
      <c r="K103" s="149">
        <f t="shared" si="3"/>
        <v>0.49701310246844854</v>
      </c>
      <c r="L103" s="62">
        <f t="shared" si="4"/>
        <v>0.49233542983906481</v>
      </c>
      <c r="M103" s="33"/>
    </row>
    <row r="104" spans="2:13" ht="15" x14ac:dyDescent="0.2">
      <c r="B104" s="174" t="s">
        <v>1</v>
      </c>
      <c r="C104" s="60">
        <v>3390.9569999999999</v>
      </c>
      <c r="D104" s="61">
        <v>89.680999999999997</v>
      </c>
      <c r="E104" s="62">
        <f t="shared" si="5"/>
        <v>2.576567859110887E-2</v>
      </c>
      <c r="F104" s="138"/>
      <c r="G104" s="184" t="s">
        <v>1</v>
      </c>
      <c r="H104" s="63">
        <v>984.85</v>
      </c>
      <c r="I104" s="64">
        <v>3142.7930000000001</v>
      </c>
      <c r="J104" s="64">
        <v>4214.3559999999998</v>
      </c>
      <c r="K104" s="149">
        <f t="shared" si="3"/>
        <v>0.76631067712362222</v>
      </c>
      <c r="L104" s="62">
        <f t="shared" si="4"/>
        <v>0.74573505418146935</v>
      </c>
      <c r="M104" s="94"/>
    </row>
    <row r="105" spans="2:13" ht="15" x14ac:dyDescent="0.2">
      <c r="B105" s="172" t="s">
        <v>7</v>
      </c>
      <c r="C105" s="60">
        <v>319.81299999999999</v>
      </c>
      <c r="D105" s="61">
        <v>17.568999999999999</v>
      </c>
      <c r="E105" s="62">
        <f t="shared" si="5"/>
        <v>5.2074503085523229E-2</v>
      </c>
      <c r="F105" s="138"/>
      <c r="G105" s="185" t="s">
        <v>7</v>
      </c>
      <c r="H105" s="63">
        <v>167.245</v>
      </c>
      <c r="I105" s="64">
        <v>319.81299999999999</v>
      </c>
      <c r="J105" s="64">
        <v>504.62700000000001</v>
      </c>
      <c r="K105" s="149">
        <f t="shared" si="3"/>
        <v>0.66857698854797698</v>
      </c>
      <c r="L105" s="62">
        <f t="shared" si="4"/>
        <v>0.63376117409492549</v>
      </c>
      <c r="M105" s="33"/>
    </row>
    <row r="106" spans="2:13" ht="15" x14ac:dyDescent="0.2">
      <c r="B106" s="174" t="s">
        <v>9</v>
      </c>
      <c r="C106" s="60">
        <v>2968.3290000000002</v>
      </c>
      <c r="D106" s="61">
        <v>103.895</v>
      </c>
      <c r="E106" s="62">
        <f t="shared" si="5"/>
        <v>3.3817521118251793E-2</v>
      </c>
      <c r="F106" s="138"/>
      <c r="G106" s="184" t="s">
        <v>9</v>
      </c>
      <c r="H106" s="63">
        <v>789.18399999999997</v>
      </c>
      <c r="I106" s="64">
        <v>2793.0520000000001</v>
      </c>
      <c r="J106" s="64">
        <v>3676.3519999999999</v>
      </c>
      <c r="K106" s="149">
        <f t="shared" si="3"/>
        <v>0.78533502776665554</v>
      </c>
      <c r="L106" s="62">
        <f t="shared" si="4"/>
        <v>0.75973465000087048</v>
      </c>
      <c r="M106" s="33"/>
    </row>
    <row r="107" spans="2:13" ht="15" x14ac:dyDescent="0.2">
      <c r="B107" s="172" t="s">
        <v>10</v>
      </c>
      <c r="C107" s="60">
        <v>453.00799999999998</v>
      </c>
      <c r="D107" s="61">
        <v>32.442</v>
      </c>
      <c r="E107" s="62">
        <f t="shared" si="5"/>
        <v>6.6828715624678139E-2</v>
      </c>
      <c r="F107" s="138"/>
      <c r="G107" s="185" t="s">
        <v>10</v>
      </c>
      <c r="H107" s="63">
        <v>192.102</v>
      </c>
      <c r="I107" s="64">
        <v>453.00799999999998</v>
      </c>
      <c r="J107" s="64">
        <v>677.55200000000002</v>
      </c>
      <c r="K107" s="149">
        <f t="shared" si="3"/>
        <v>0.71647637376909823</v>
      </c>
      <c r="L107" s="62">
        <f t="shared" si="4"/>
        <v>0.66859517793468248</v>
      </c>
      <c r="M107" s="33"/>
    </row>
    <row r="108" spans="2:13" ht="15" x14ac:dyDescent="0.2">
      <c r="B108" s="174" t="s">
        <v>2</v>
      </c>
      <c r="C108" s="60">
        <v>6044.768</v>
      </c>
      <c r="D108" s="61">
        <v>164.744</v>
      </c>
      <c r="E108" s="62">
        <f t="shared" si="5"/>
        <v>2.6530909353263188E-2</v>
      </c>
      <c r="F108" s="138"/>
      <c r="G108" s="184" t="s">
        <v>2</v>
      </c>
      <c r="H108" s="63">
        <v>1043.3320000000001</v>
      </c>
      <c r="I108" s="64">
        <v>5585.0720000000001</v>
      </c>
      <c r="J108" s="64">
        <v>6779.5730000000003</v>
      </c>
      <c r="K108" s="149">
        <f t="shared" si="3"/>
        <v>0.84610653207805264</v>
      </c>
      <c r="L108" s="62">
        <f t="shared" si="4"/>
        <v>0.82380881509794202</v>
      </c>
      <c r="M108" s="33"/>
    </row>
    <row r="109" spans="2:13" ht="16" thickBot="1" x14ac:dyDescent="0.25">
      <c r="B109" s="172" t="s">
        <v>11</v>
      </c>
      <c r="C109" s="73">
        <v>389.78500000000003</v>
      </c>
      <c r="D109" s="74">
        <v>21.423999999999999</v>
      </c>
      <c r="E109" s="75">
        <f t="shared" si="5"/>
        <v>5.2100026993572607E-2</v>
      </c>
      <c r="F109" s="138"/>
      <c r="G109" s="185" t="s">
        <v>11</v>
      </c>
      <c r="H109" s="63">
        <v>84.988</v>
      </c>
      <c r="I109" s="64">
        <v>389.78500000000003</v>
      </c>
      <c r="J109" s="64">
        <v>496.197</v>
      </c>
      <c r="K109" s="149">
        <f t="shared" si="3"/>
        <v>0.82872125385683504</v>
      </c>
      <c r="L109" s="62">
        <f t="shared" si="4"/>
        <v>0.78554485416074671</v>
      </c>
      <c r="M109" s="33"/>
    </row>
    <row r="110" spans="2:13" ht="16" thickBot="1" x14ac:dyDescent="0.25">
      <c r="B110" s="173" t="s">
        <v>79</v>
      </c>
      <c r="C110" s="54">
        <v>5419.4809999999998</v>
      </c>
      <c r="D110" s="55">
        <v>158.726</v>
      </c>
      <c r="E110" s="56">
        <f t="shared" si="5"/>
        <v>2.8454662940977274E-2</v>
      </c>
      <c r="F110" s="139"/>
      <c r="G110" s="160" t="s">
        <v>80</v>
      </c>
      <c r="H110" s="57">
        <v>1265.374</v>
      </c>
      <c r="I110" s="58">
        <v>5048.0780000000004</v>
      </c>
      <c r="J110" s="58">
        <v>6451.7690000000002</v>
      </c>
      <c r="K110" s="150">
        <f t="shared" si="3"/>
        <v>0.80387177532239606</v>
      </c>
      <c r="L110" s="56">
        <f t="shared" si="4"/>
        <v>0.78243315902971733</v>
      </c>
      <c r="M110" s="33"/>
    </row>
    <row r="111" spans="2:13" ht="15" x14ac:dyDescent="0.2">
      <c r="B111" s="187" t="s">
        <v>8</v>
      </c>
      <c r="C111" s="88">
        <v>15.891</v>
      </c>
      <c r="D111" s="89">
        <v>2.363</v>
      </c>
      <c r="E111" s="90">
        <f t="shared" si="5"/>
        <v>0.12945107921551441</v>
      </c>
      <c r="F111" s="140"/>
      <c r="G111" s="159" t="s">
        <v>8</v>
      </c>
      <c r="H111" s="91">
        <v>50.128</v>
      </c>
      <c r="I111" s="92">
        <v>15.891</v>
      </c>
      <c r="J111" s="92">
        <v>68.382000000000005</v>
      </c>
      <c r="K111" s="148">
        <f t="shared" si="3"/>
        <v>0.26694159281682317</v>
      </c>
      <c r="L111" s="90">
        <f t="shared" si="4"/>
        <v>0.23238571553917695</v>
      </c>
      <c r="M111" s="33"/>
    </row>
    <row r="112" spans="2:13" ht="15" x14ac:dyDescent="0.2">
      <c r="B112" s="159" t="s">
        <v>37</v>
      </c>
      <c r="C112" s="65">
        <v>508.27100000000002</v>
      </c>
      <c r="D112" s="66">
        <v>27.571000000000002</v>
      </c>
      <c r="E112" s="62">
        <f t="shared" si="5"/>
        <v>5.145360012839606E-2</v>
      </c>
      <c r="F112" s="138"/>
      <c r="G112" s="159" t="s">
        <v>37</v>
      </c>
      <c r="H112" s="67">
        <v>150.40600000000001</v>
      </c>
      <c r="I112" s="68">
        <v>508.27100000000002</v>
      </c>
      <c r="J112" s="68">
        <v>686.24800000000005</v>
      </c>
      <c r="K112" s="149">
        <f t="shared" si="3"/>
        <v>0.78082850514682745</v>
      </c>
      <c r="L112" s="62">
        <f t="shared" si="4"/>
        <v>0.74065206747414924</v>
      </c>
      <c r="M112" s="33"/>
    </row>
    <row r="113" spans="2:13" ht="15" x14ac:dyDescent="0.2">
      <c r="B113" s="182" t="s">
        <v>13</v>
      </c>
      <c r="C113" s="63">
        <v>4174.107</v>
      </c>
      <c r="D113" s="64">
        <v>122.851</v>
      </c>
      <c r="E113" s="62">
        <f t="shared" si="5"/>
        <v>2.8590225922617816E-2</v>
      </c>
      <c r="F113" s="138"/>
      <c r="G113" s="182" t="s">
        <v>65</v>
      </c>
      <c r="H113" s="63">
        <v>1062.7439999999999</v>
      </c>
      <c r="I113" s="64">
        <v>3902.2379999999998</v>
      </c>
      <c r="J113" s="64">
        <v>5069.7879999999996</v>
      </c>
      <c r="K113" s="149">
        <f t="shared" si="3"/>
        <v>0.79037703351698341</v>
      </c>
      <c r="L113" s="62">
        <f t="shared" si="4"/>
        <v>0.769704374226299</v>
      </c>
      <c r="M113" s="33"/>
    </row>
    <row r="114" spans="2:13" ht="15" x14ac:dyDescent="0.2">
      <c r="B114" s="183" t="s">
        <v>14</v>
      </c>
      <c r="C114" s="63">
        <v>394.346</v>
      </c>
      <c r="D114" s="64">
        <v>20.681000000000001</v>
      </c>
      <c r="E114" s="62">
        <f t="shared" si="5"/>
        <v>4.9830492955879983E-2</v>
      </c>
      <c r="F114" s="138"/>
      <c r="G114" s="183" t="s">
        <v>14</v>
      </c>
      <c r="H114" s="63">
        <v>131.233</v>
      </c>
      <c r="I114" s="64">
        <v>394.346</v>
      </c>
      <c r="J114" s="64">
        <v>546.26</v>
      </c>
      <c r="K114" s="149">
        <f t="shared" si="3"/>
        <v>0.75976091970856363</v>
      </c>
      <c r="L114" s="62">
        <f t="shared" si="4"/>
        <v>0.72190165855087318</v>
      </c>
      <c r="M114" s="33"/>
    </row>
    <row r="115" spans="2:13" ht="15" x14ac:dyDescent="0.2">
      <c r="B115" s="184" t="s">
        <v>0</v>
      </c>
      <c r="C115" s="60">
        <v>1222.4290000000001</v>
      </c>
      <c r="D115" s="61">
        <v>44.624000000000002</v>
      </c>
      <c r="E115" s="62">
        <f t="shared" si="5"/>
        <v>3.5218731970959385E-2</v>
      </c>
      <c r="F115" s="138"/>
      <c r="G115" s="184" t="s">
        <v>0</v>
      </c>
      <c r="H115" s="63">
        <v>441.21100000000001</v>
      </c>
      <c r="I115" s="64">
        <v>1095.962</v>
      </c>
      <c r="J115" s="64">
        <v>1570.972</v>
      </c>
      <c r="K115" s="149">
        <f t="shared" si="3"/>
        <v>0.71914776329559027</v>
      </c>
      <c r="L115" s="62">
        <f t="shared" si="4"/>
        <v>0.69763305775023365</v>
      </c>
      <c r="M115" s="33"/>
    </row>
    <row r="116" spans="2:13" ht="15" x14ac:dyDescent="0.2">
      <c r="B116" s="185" t="s">
        <v>12</v>
      </c>
      <c r="C116" s="60">
        <v>35.359000000000002</v>
      </c>
      <c r="D116" s="61">
        <v>0.56299999999999994</v>
      </c>
      <c r="E116" s="62">
        <f t="shared" si="5"/>
        <v>1.5672846723456375E-2</v>
      </c>
      <c r="F116" s="138"/>
      <c r="G116" s="185" t="s">
        <v>12</v>
      </c>
      <c r="H116" s="63">
        <v>24.218</v>
      </c>
      <c r="I116" s="64">
        <v>35.359000000000002</v>
      </c>
      <c r="J116" s="64">
        <v>60.14</v>
      </c>
      <c r="K116" s="149">
        <f t="shared" si="3"/>
        <v>0.59730628533422014</v>
      </c>
      <c r="L116" s="62">
        <f t="shared" si="4"/>
        <v>0.58794479547721989</v>
      </c>
      <c r="M116" s="33"/>
    </row>
    <row r="117" spans="2:13" ht="15" x14ac:dyDescent="0.2">
      <c r="B117" s="184" t="s">
        <v>1</v>
      </c>
      <c r="C117" s="60">
        <v>1752.0329999999999</v>
      </c>
      <c r="D117" s="61">
        <v>45.497999999999998</v>
      </c>
      <c r="E117" s="62">
        <f t="shared" si="5"/>
        <v>2.53113854503761E-2</v>
      </c>
      <c r="F117" s="138"/>
      <c r="G117" s="184" t="s">
        <v>1</v>
      </c>
      <c r="H117" s="63">
        <v>413.33800000000002</v>
      </c>
      <c r="I117" s="64">
        <v>1662.4469999999999</v>
      </c>
      <c r="J117" s="64">
        <v>2118.3159999999998</v>
      </c>
      <c r="K117" s="149">
        <f t="shared" si="3"/>
        <v>0.80487424916773509</v>
      </c>
      <c r="L117" s="62">
        <f t="shared" si="4"/>
        <v>0.78479650816969704</v>
      </c>
      <c r="M117" s="94"/>
    </row>
    <row r="118" spans="2:13" ht="15" x14ac:dyDescent="0.2">
      <c r="B118" s="185" t="s">
        <v>7</v>
      </c>
      <c r="C118" s="60">
        <v>177.792</v>
      </c>
      <c r="D118" s="61">
        <v>11.356</v>
      </c>
      <c r="E118" s="62">
        <f t="shared" si="5"/>
        <v>6.0037642481020156E-2</v>
      </c>
      <c r="F118" s="138"/>
      <c r="G118" s="185" t="s">
        <v>7</v>
      </c>
      <c r="H118" s="63">
        <v>68.037000000000006</v>
      </c>
      <c r="I118" s="64">
        <v>177.792</v>
      </c>
      <c r="J118" s="64">
        <v>257.185</v>
      </c>
      <c r="K118" s="149">
        <f t="shared" si="3"/>
        <v>0.73545502264906581</v>
      </c>
      <c r="L118" s="62">
        <f t="shared" si="4"/>
        <v>0.69130003693839071</v>
      </c>
      <c r="M118" s="33"/>
    </row>
    <row r="119" spans="2:13" ht="15" x14ac:dyDescent="0.2">
      <c r="B119" s="184" t="s">
        <v>9</v>
      </c>
      <c r="C119" s="60">
        <v>1199.645</v>
      </c>
      <c r="D119" s="61">
        <v>32.728999999999999</v>
      </c>
      <c r="E119" s="62">
        <f t="shared" si="5"/>
        <v>2.6557684598993485E-2</v>
      </c>
      <c r="F119" s="138"/>
      <c r="G119" s="184" t="s">
        <v>9</v>
      </c>
      <c r="H119" s="63">
        <v>208.19499999999999</v>
      </c>
      <c r="I119" s="64">
        <v>1143.829</v>
      </c>
      <c r="J119" s="64">
        <v>1380.5</v>
      </c>
      <c r="K119" s="149">
        <f t="shared" si="3"/>
        <v>0.84918869974646871</v>
      </c>
      <c r="L119" s="62">
        <f t="shared" si="4"/>
        <v>0.82856139080043456</v>
      </c>
      <c r="M119" s="33"/>
    </row>
    <row r="120" spans="2:13" ht="15" x14ac:dyDescent="0.2">
      <c r="B120" s="185" t="s">
        <v>10</v>
      </c>
      <c r="C120" s="60">
        <v>181.19499999999999</v>
      </c>
      <c r="D120" s="61">
        <v>8.7620000000000005</v>
      </c>
      <c r="E120" s="62">
        <f t="shared" si="5"/>
        <v>4.6126228567517913E-2</v>
      </c>
      <c r="F120" s="138"/>
      <c r="G120" s="185" t="s">
        <v>10</v>
      </c>
      <c r="H120" s="63">
        <v>38.978000000000002</v>
      </c>
      <c r="I120" s="64">
        <v>181.19499999999999</v>
      </c>
      <c r="J120" s="64">
        <v>228.935</v>
      </c>
      <c r="K120" s="149">
        <f t="shared" si="3"/>
        <v>0.82974206652543292</v>
      </c>
      <c r="L120" s="62">
        <f t="shared" si="4"/>
        <v>0.79146919431279616</v>
      </c>
      <c r="M120" s="33"/>
    </row>
    <row r="121" spans="2:13" ht="15" x14ac:dyDescent="0.2">
      <c r="B121" s="184" t="s">
        <v>2</v>
      </c>
      <c r="C121" s="60">
        <v>1229.4829999999999</v>
      </c>
      <c r="D121" s="61">
        <v>33.511000000000003</v>
      </c>
      <c r="E121" s="62">
        <f t="shared" si="5"/>
        <v>2.6532984321382371E-2</v>
      </c>
      <c r="F121" s="138"/>
      <c r="G121" s="184" t="s">
        <v>2</v>
      </c>
      <c r="H121" s="63">
        <v>202.63</v>
      </c>
      <c r="I121" s="64">
        <v>1145.8399999999999</v>
      </c>
      <c r="J121" s="64">
        <v>1381.981</v>
      </c>
      <c r="K121" s="149">
        <f t="shared" si="3"/>
        <v>0.85337714483773663</v>
      </c>
      <c r="L121" s="62">
        <f t="shared" si="4"/>
        <v>0.8291286204368945</v>
      </c>
      <c r="M121" s="33"/>
    </row>
    <row r="122" spans="2:13" ht="16" thickBot="1" x14ac:dyDescent="0.25">
      <c r="B122" s="186" t="s">
        <v>11</v>
      </c>
      <c r="C122" s="73">
        <v>92.83</v>
      </c>
      <c r="D122" s="74">
        <v>5.1040000000000001</v>
      </c>
      <c r="E122" s="75">
        <f t="shared" si="5"/>
        <v>5.211673167643515E-2</v>
      </c>
      <c r="F122" s="141"/>
      <c r="G122" s="186" t="s">
        <v>11</v>
      </c>
      <c r="H122" s="79">
        <v>14.318</v>
      </c>
      <c r="I122" s="80">
        <v>92.83</v>
      </c>
      <c r="J122" s="80">
        <v>112.252</v>
      </c>
      <c r="K122" s="147">
        <f t="shared" si="3"/>
        <v>0.87244770694508789</v>
      </c>
      <c r="L122" s="75">
        <f t="shared" si="4"/>
        <v>0.8269785839005096</v>
      </c>
      <c r="M122" s="33"/>
    </row>
    <row r="123" spans="2:13" ht="52" customHeight="1" x14ac:dyDescent="0.15">
      <c r="B123" s="248" t="s">
        <v>129</v>
      </c>
      <c r="C123" s="249"/>
      <c r="D123" s="249"/>
      <c r="E123" s="249"/>
      <c r="F123" s="249"/>
      <c r="G123" s="249"/>
      <c r="H123" s="249"/>
      <c r="I123" s="249"/>
      <c r="J123" s="249"/>
      <c r="K123" s="249"/>
      <c r="L123" s="249"/>
    </row>
    <row r="124" spans="2:13" ht="15" x14ac:dyDescent="0.15">
      <c r="B124" s="216" t="s">
        <v>127</v>
      </c>
      <c r="C124" s="48"/>
      <c r="D124" s="48"/>
      <c r="E124" s="48"/>
      <c r="F124" s="82"/>
      <c r="G124" s="82"/>
      <c r="H124" s="48"/>
      <c r="I124" s="48"/>
      <c r="J124" s="48"/>
      <c r="K124" s="48"/>
      <c r="L124" s="48"/>
    </row>
    <row r="125" spans="2:13" ht="15" x14ac:dyDescent="0.15">
      <c r="B125" s="81" t="s">
        <v>76</v>
      </c>
      <c r="C125" s="48"/>
      <c r="D125" s="48"/>
      <c r="E125" s="48"/>
      <c r="F125" s="82"/>
      <c r="G125" s="82"/>
      <c r="H125" s="48"/>
      <c r="I125" s="48"/>
      <c r="J125" s="48"/>
      <c r="K125" s="48"/>
      <c r="L125" s="48"/>
    </row>
    <row r="126" spans="2:13" ht="15" x14ac:dyDescent="0.15">
      <c r="B126" s="83" t="s">
        <v>77</v>
      </c>
      <c r="C126" s="48"/>
      <c r="D126" s="48"/>
      <c r="E126" s="48"/>
      <c r="F126" s="82"/>
      <c r="G126" s="82"/>
      <c r="H126" s="48"/>
      <c r="I126" s="48"/>
      <c r="J126" s="48"/>
      <c r="K126" s="48"/>
      <c r="L126" s="48"/>
    </row>
    <row r="127" spans="2:13" ht="15" x14ac:dyDescent="0.15">
      <c r="B127" s="83" t="s">
        <v>78</v>
      </c>
      <c r="K127" s="85"/>
    </row>
    <row r="128" spans="2:13" x14ac:dyDescent="0.15">
      <c r="B128" s="95"/>
    </row>
  </sheetData>
  <mergeCells count="4">
    <mergeCell ref="B2:L2"/>
    <mergeCell ref="B3:L3"/>
    <mergeCell ref="B4:L4"/>
    <mergeCell ref="B123:L123"/>
  </mergeCells>
  <pageMargins left="0.39" right="0.17" top="0.43" bottom="0.17" header="0.5" footer="0.5"/>
  <pageSetup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130"/>
  <sheetViews>
    <sheetView topLeftCell="A42" zoomScaleNormal="100" workbookViewId="0">
      <selection activeCell="B84" sqref="B84"/>
    </sheetView>
  </sheetViews>
  <sheetFormatPr baseColWidth="10" defaultColWidth="9.1640625" defaultRowHeight="13" x14ac:dyDescent="0.15"/>
  <cols>
    <col min="1" max="1" width="9.1640625" style="28"/>
    <col min="2" max="2" width="27" style="28" customWidth="1"/>
    <col min="3" max="3" width="12.6640625" style="28" bestFit="1" customWidth="1"/>
    <col min="4" max="5" width="12.33203125" style="28" bestFit="1" customWidth="1"/>
    <col min="6" max="6" width="0.33203125" style="28" customWidth="1"/>
    <col min="7" max="7" width="27.6640625" style="28" bestFit="1" customWidth="1"/>
    <col min="8" max="8" width="12.6640625" style="28" customWidth="1"/>
    <col min="9" max="11" width="12.6640625" style="28" bestFit="1" customWidth="1"/>
    <col min="12" max="12" width="12.83203125" style="28" customWidth="1"/>
    <col min="13" max="16384" width="9.1640625" style="28"/>
  </cols>
  <sheetData>
    <row r="1" spans="2:13" ht="8.25" customHeight="1" thickBot="1" x14ac:dyDescent="0.2"/>
    <row r="2" spans="2:13" ht="23.25" customHeight="1" x14ac:dyDescent="0.25">
      <c r="B2" s="242" t="s">
        <v>90</v>
      </c>
      <c r="C2" s="243"/>
      <c r="D2" s="243"/>
      <c r="E2" s="243"/>
      <c r="F2" s="243"/>
      <c r="G2" s="243"/>
      <c r="H2" s="243"/>
      <c r="I2" s="243"/>
      <c r="J2" s="243"/>
      <c r="K2" s="243"/>
      <c r="L2" s="244"/>
    </row>
    <row r="3" spans="2:13" ht="23.25" customHeight="1" x14ac:dyDescent="0.25">
      <c r="B3" s="245" t="s">
        <v>47</v>
      </c>
      <c r="C3" s="246"/>
      <c r="D3" s="246"/>
      <c r="E3" s="246"/>
      <c r="F3" s="246"/>
      <c r="G3" s="246"/>
      <c r="H3" s="246"/>
      <c r="I3" s="246"/>
      <c r="J3" s="246"/>
      <c r="K3" s="246"/>
      <c r="L3" s="247"/>
    </row>
    <row r="4" spans="2:13" ht="23.25" customHeight="1" thickBot="1" x14ac:dyDescent="0.3">
      <c r="B4" s="250" t="s">
        <v>126</v>
      </c>
      <c r="C4" s="251"/>
      <c r="D4" s="251"/>
      <c r="E4" s="251"/>
      <c r="F4" s="251"/>
      <c r="G4" s="251"/>
      <c r="H4" s="251"/>
      <c r="I4" s="251"/>
      <c r="J4" s="251"/>
      <c r="K4" s="251"/>
      <c r="L4" s="252"/>
    </row>
    <row r="5" spans="2:13" ht="46" thickBot="1" x14ac:dyDescent="0.25">
      <c r="B5" s="87"/>
      <c r="C5" s="155" t="s">
        <v>4</v>
      </c>
      <c r="D5" s="157" t="s">
        <v>6</v>
      </c>
      <c r="E5" s="156" t="s">
        <v>34</v>
      </c>
      <c r="F5" s="142"/>
      <c r="G5" s="151"/>
      <c r="H5" s="152" t="s">
        <v>72</v>
      </c>
      <c r="I5" s="153" t="s">
        <v>4</v>
      </c>
      <c r="J5" s="153" t="s">
        <v>73</v>
      </c>
      <c r="K5" s="155" t="s">
        <v>74</v>
      </c>
      <c r="L5" s="156" t="s">
        <v>75</v>
      </c>
    </row>
    <row r="6" spans="2:13" ht="15.75" customHeight="1" thickBot="1" x14ac:dyDescent="0.25">
      <c r="B6" s="170" t="s">
        <v>3</v>
      </c>
      <c r="C6" s="54">
        <v>146722.679</v>
      </c>
      <c r="D6" s="55">
        <v>7198.723</v>
      </c>
      <c r="E6" s="56">
        <f t="shared" ref="E6:E69" si="0">D6/(D6+C6)</f>
        <v>4.676882426005969E-2</v>
      </c>
      <c r="F6" s="139"/>
      <c r="G6" s="190" t="s">
        <v>64</v>
      </c>
      <c r="H6" s="57">
        <v>41715.050000000003</v>
      </c>
      <c r="I6" s="58">
        <v>138533.81299999999</v>
      </c>
      <c r="J6" s="58">
        <v>186722.43100000001</v>
      </c>
      <c r="K6" s="150">
        <f>(J6-H6)/J6</f>
        <v>0.77659325782878219</v>
      </c>
      <c r="L6" s="56">
        <f>I6/J6</f>
        <v>0.7419237863285959</v>
      </c>
      <c r="M6" s="33"/>
    </row>
    <row r="7" spans="2:13" ht="15" x14ac:dyDescent="0.2">
      <c r="B7" s="59" t="s">
        <v>8</v>
      </c>
      <c r="C7" s="60">
        <v>2537.2199999999998</v>
      </c>
      <c r="D7" s="61">
        <v>522.53899999999999</v>
      </c>
      <c r="E7" s="62">
        <f t="shared" si="0"/>
        <v>0.17077782923426321</v>
      </c>
      <c r="F7" s="138"/>
      <c r="G7" s="159" t="s">
        <v>8</v>
      </c>
      <c r="H7" s="167">
        <v>6136.1270000000004</v>
      </c>
      <c r="I7" s="168">
        <v>2537.2199999999998</v>
      </c>
      <c r="J7" s="168">
        <v>9195.8860000000004</v>
      </c>
      <c r="K7" s="149">
        <f>(J7-H7)/J7</f>
        <v>0.33273128875238339</v>
      </c>
      <c r="L7" s="62">
        <f>I7/J7</f>
        <v>0.27590816154093251</v>
      </c>
      <c r="M7" s="33"/>
    </row>
    <row r="8" spans="2:13" ht="15" x14ac:dyDescent="0.2">
      <c r="B8" s="59" t="s">
        <v>37</v>
      </c>
      <c r="C8" s="65">
        <v>34354.535000000003</v>
      </c>
      <c r="D8" s="66">
        <v>2840.3739999999998</v>
      </c>
      <c r="E8" s="62">
        <f t="shared" si="0"/>
        <v>7.636459064868259E-2</v>
      </c>
      <c r="F8" s="138"/>
      <c r="G8" s="159" t="s">
        <v>37</v>
      </c>
      <c r="H8" s="167">
        <v>11732.392</v>
      </c>
      <c r="I8" s="168">
        <v>34354.535000000003</v>
      </c>
      <c r="J8" s="168">
        <v>48927.300999999999</v>
      </c>
      <c r="K8" s="149">
        <f t="shared" ref="K8:K71" si="1">(J8-H8)/J8</f>
        <v>0.76020765993202855</v>
      </c>
      <c r="L8" s="62">
        <f t="shared" ref="L8:L71" si="2">I8/J8</f>
        <v>0.70215471317332634</v>
      </c>
      <c r="M8" s="33"/>
    </row>
    <row r="9" spans="2:13" ht="15" x14ac:dyDescent="0.2">
      <c r="B9" s="169" t="s">
        <v>13</v>
      </c>
      <c r="C9" s="63">
        <v>98596.800000000003</v>
      </c>
      <c r="D9" s="64">
        <v>5505.6210000000001</v>
      </c>
      <c r="E9" s="62">
        <f t="shared" si="0"/>
        <v>5.2886579842365049E-2</v>
      </c>
      <c r="F9" s="138"/>
      <c r="G9" s="182" t="s">
        <v>65</v>
      </c>
      <c r="H9" s="167">
        <v>33834.252999999997</v>
      </c>
      <c r="I9" s="168">
        <v>94734.398000000001</v>
      </c>
      <c r="J9" s="168">
        <v>133924.522</v>
      </c>
      <c r="K9" s="149">
        <f t="shared" si="1"/>
        <v>0.74736327227660371</v>
      </c>
      <c r="L9" s="62">
        <f t="shared" si="2"/>
        <v>0.70737155963117793</v>
      </c>
      <c r="M9" s="33"/>
    </row>
    <row r="10" spans="2:13" ht="15" x14ac:dyDescent="0.2">
      <c r="B10" s="171" t="s">
        <v>14</v>
      </c>
      <c r="C10" s="63">
        <v>26407.27</v>
      </c>
      <c r="D10" s="64">
        <v>2488.37</v>
      </c>
      <c r="E10" s="62">
        <f t="shared" si="0"/>
        <v>8.6115760024695759E-2</v>
      </c>
      <c r="F10" s="138"/>
      <c r="G10" s="183" t="s">
        <v>14</v>
      </c>
      <c r="H10" s="167">
        <v>10532.06</v>
      </c>
      <c r="I10" s="168">
        <v>26407.27</v>
      </c>
      <c r="J10" s="168">
        <v>39427.699999999997</v>
      </c>
      <c r="K10" s="149">
        <f t="shared" si="1"/>
        <v>0.73287663241832524</v>
      </c>
      <c r="L10" s="62">
        <f t="shared" si="2"/>
        <v>0.66976440421328154</v>
      </c>
      <c r="M10" s="33"/>
    </row>
    <row r="11" spans="2:13" ht="15" x14ac:dyDescent="0.2">
      <c r="B11" s="174" t="s">
        <v>0</v>
      </c>
      <c r="C11" s="60">
        <v>13350.279</v>
      </c>
      <c r="D11" s="61">
        <v>1233.194</v>
      </c>
      <c r="E11" s="62">
        <f t="shared" si="0"/>
        <v>8.456106443232006E-2</v>
      </c>
      <c r="F11" s="138"/>
      <c r="G11" s="184" t="s">
        <v>0</v>
      </c>
      <c r="H11" s="167">
        <v>8281.6530000000002</v>
      </c>
      <c r="I11" s="168">
        <v>12668.155000000001</v>
      </c>
      <c r="J11" s="168">
        <v>22143.151000000002</v>
      </c>
      <c r="K11" s="149">
        <f t="shared" si="1"/>
        <v>0.62599482792670291</v>
      </c>
      <c r="L11" s="62">
        <f t="shared" si="2"/>
        <v>0.57210263345085799</v>
      </c>
      <c r="M11" s="33"/>
    </row>
    <row r="12" spans="2:13" ht="15" x14ac:dyDescent="0.2">
      <c r="B12" s="172" t="s">
        <v>12</v>
      </c>
      <c r="C12" s="60">
        <v>3719.9679999999998</v>
      </c>
      <c r="D12" s="61">
        <v>605.65</v>
      </c>
      <c r="E12" s="62">
        <f t="shared" si="0"/>
        <v>0.14001467535968273</v>
      </c>
      <c r="F12" s="138"/>
      <c r="G12" s="185" t="s">
        <v>12</v>
      </c>
      <c r="H12" s="167">
        <v>2557.7669999999998</v>
      </c>
      <c r="I12" s="168">
        <v>3719.9679999999998</v>
      </c>
      <c r="J12" s="168">
        <v>6883.3850000000002</v>
      </c>
      <c r="K12" s="149">
        <f t="shared" si="1"/>
        <v>0.62841436299146425</v>
      </c>
      <c r="L12" s="62">
        <f t="shared" si="2"/>
        <v>0.54042712996585252</v>
      </c>
      <c r="M12" s="33"/>
    </row>
    <row r="13" spans="2:13" ht="15" x14ac:dyDescent="0.2">
      <c r="B13" s="174" t="s">
        <v>1</v>
      </c>
      <c r="C13" s="60">
        <v>42908.680999999997</v>
      </c>
      <c r="D13" s="61">
        <v>2484.3029999999999</v>
      </c>
      <c r="E13" s="62">
        <f t="shared" si="0"/>
        <v>5.4728788043544349E-2</v>
      </c>
      <c r="F13" s="138"/>
      <c r="G13" s="184" t="s">
        <v>1</v>
      </c>
      <c r="H13" s="167">
        <v>14058.279</v>
      </c>
      <c r="I13" s="168">
        <v>40998.15</v>
      </c>
      <c r="J13" s="168">
        <v>57480.332999999999</v>
      </c>
      <c r="K13" s="149">
        <f t="shared" si="1"/>
        <v>0.75542453798936759</v>
      </c>
      <c r="L13" s="62">
        <f t="shared" si="2"/>
        <v>0.71325526245646498</v>
      </c>
      <c r="M13" s="33"/>
    </row>
    <row r="14" spans="2:13" ht="15" x14ac:dyDescent="0.2">
      <c r="B14" s="172" t="s">
        <v>7</v>
      </c>
      <c r="C14" s="60">
        <v>10503.583000000001</v>
      </c>
      <c r="D14" s="61">
        <v>1165.7</v>
      </c>
      <c r="E14" s="62">
        <f t="shared" si="0"/>
        <v>9.9894740747996244E-2</v>
      </c>
      <c r="F14" s="138"/>
      <c r="G14" s="185" t="s">
        <v>7</v>
      </c>
      <c r="H14" s="167">
        <v>3716.1970000000001</v>
      </c>
      <c r="I14" s="168">
        <v>10503.583000000001</v>
      </c>
      <c r="J14" s="168">
        <v>15385.48</v>
      </c>
      <c r="K14" s="149">
        <f t="shared" si="1"/>
        <v>0.75846076950475383</v>
      </c>
      <c r="L14" s="62">
        <f t="shared" si="2"/>
        <v>0.68269452756755078</v>
      </c>
      <c r="M14" s="33"/>
    </row>
    <row r="15" spans="2:13" ht="15" x14ac:dyDescent="0.2">
      <c r="B15" s="174" t="s">
        <v>9</v>
      </c>
      <c r="C15" s="60">
        <v>42337.84</v>
      </c>
      <c r="D15" s="61">
        <v>1788.124</v>
      </c>
      <c r="E15" s="62">
        <f t="shared" si="0"/>
        <v>4.052317134646622E-2</v>
      </c>
      <c r="F15" s="138"/>
      <c r="G15" s="184" t="s">
        <v>9</v>
      </c>
      <c r="H15" s="167">
        <v>11494.321</v>
      </c>
      <c r="I15" s="168">
        <v>41068.093000000001</v>
      </c>
      <c r="J15" s="168">
        <v>54301.038</v>
      </c>
      <c r="K15" s="149">
        <f t="shared" si="1"/>
        <v>0.78832226006434725</v>
      </c>
      <c r="L15" s="62">
        <f t="shared" si="2"/>
        <v>0.75630401393063607</v>
      </c>
      <c r="M15" s="33"/>
    </row>
    <row r="16" spans="2:13" ht="15" x14ac:dyDescent="0.2">
      <c r="B16" s="172" t="s">
        <v>10</v>
      </c>
      <c r="C16" s="60">
        <v>12183.718999999999</v>
      </c>
      <c r="D16" s="61">
        <v>717.02</v>
      </c>
      <c r="E16" s="62">
        <f t="shared" si="0"/>
        <v>5.5579761748532394E-2</v>
      </c>
      <c r="F16" s="138"/>
      <c r="G16" s="185" t="s">
        <v>10</v>
      </c>
      <c r="H16" s="167">
        <v>4258.0959999999995</v>
      </c>
      <c r="I16" s="168">
        <v>12183.718999999999</v>
      </c>
      <c r="J16" s="168">
        <v>17158.834999999999</v>
      </c>
      <c r="K16" s="149">
        <f t="shared" si="1"/>
        <v>0.75184235992711623</v>
      </c>
      <c r="L16" s="62">
        <f t="shared" si="2"/>
        <v>0.71005514068991282</v>
      </c>
      <c r="M16" s="33"/>
    </row>
    <row r="17" spans="2:13" ht="15" x14ac:dyDescent="0.2">
      <c r="B17" s="174" t="s">
        <v>2</v>
      </c>
      <c r="C17" s="60">
        <v>45588.659</v>
      </c>
      <c r="D17" s="61">
        <v>1170.5630000000001</v>
      </c>
      <c r="E17" s="62">
        <f t="shared" si="0"/>
        <v>2.5033842522016299E-2</v>
      </c>
      <c r="F17" s="138"/>
      <c r="G17" s="184" t="s">
        <v>2</v>
      </c>
      <c r="H17" s="167">
        <v>7880.7969999999996</v>
      </c>
      <c r="I17" s="168">
        <v>43799.415000000001</v>
      </c>
      <c r="J17" s="168">
        <v>52797.909</v>
      </c>
      <c r="K17" s="149">
        <f t="shared" si="1"/>
        <v>0.85073656988953861</v>
      </c>
      <c r="L17" s="62">
        <f t="shared" si="2"/>
        <v>0.82956722774759895</v>
      </c>
      <c r="M17" s="33"/>
    </row>
    <row r="18" spans="2:13" ht="16" thickBot="1" x14ac:dyDescent="0.25">
      <c r="B18" s="172" t="s">
        <v>11</v>
      </c>
      <c r="C18" s="73">
        <v>6479.652</v>
      </c>
      <c r="D18" s="74">
        <v>291.70400000000001</v>
      </c>
      <c r="E18" s="75">
        <f t="shared" si="0"/>
        <v>4.3079111480772835E-2</v>
      </c>
      <c r="F18" s="138"/>
      <c r="G18" s="185" t="s">
        <v>11</v>
      </c>
      <c r="H18" s="167">
        <v>973.07799999999997</v>
      </c>
      <c r="I18" s="168">
        <v>6479.652</v>
      </c>
      <c r="J18" s="168">
        <v>7744.4340000000002</v>
      </c>
      <c r="K18" s="149">
        <f t="shared" si="1"/>
        <v>0.87435130830735974</v>
      </c>
      <c r="L18" s="62">
        <f t="shared" si="2"/>
        <v>0.83668503082342749</v>
      </c>
      <c r="M18" s="33"/>
    </row>
    <row r="19" spans="2:13" ht="16" thickBot="1" x14ac:dyDescent="0.25">
      <c r="B19" s="173" t="s">
        <v>5</v>
      </c>
      <c r="C19" s="54">
        <v>123422.867</v>
      </c>
      <c r="D19" s="55">
        <v>6206.59</v>
      </c>
      <c r="E19" s="56">
        <f t="shared" si="0"/>
        <v>4.7879472333205872E-2</v>
      </c>
      <c r="F19" s="139"/>
      <c r="G19" s="188" t="s">
        <v>66</v>
      </c>
      <c r="H19" s="57">
        <v>34864.54</v>
      </c>
      <c r="I19" s="58">
        <v>115994.64599999999</v>
      </c>
      <c r="J19" s="58">
        <v>156384.601</v>
      </c>
      <c r="K19" s="150">
        <f t="shared" si="1"/>
        <v>0.7770589957255446</v>
      </c>
      <c r="L19" s="56">
        <f t="shared" si="2"/>
        <v>0.74172677653856722</v>
      </c>
      <c r="M19" s="33"/>
    </row>
    <row r="20" spans="2:13" ht="15" x14ac:dyDescent="0.2">
      <c r="B20" s="59" t="s">
        <v>8</v>
      </c>
      <c r="C20" s="60">
        <v>2438.0650000000001</v>
      </c>
      <c r="D20" s="61">
        <v>507.31099999999998</v>
      </c>
      <c r="E20" s="62">
        <f t="shared" si="0"/>
        <v>0.17223980911095899</v>
      </c>
      <c r="F20" s="138"/>
      <c r="G20" s="159" t="s">
        <v>8</v>
      </c>
      <c r="H20" s="63">
        <v>5672.7809999999999</v>
      </c>
      <c r="I20" s="64">
        <v>2438.0650000000001</v>
      </c>
      <c r="J20" s="64">
        <v>8618.1569999999992</v>
      </c>
      <c r="K20" s="149">
        <f t="shared" si="1"/>
        <v>0.34176402216854479</v>
      </c>
      <c r="L20" s="62">
        <f t="shared" si="2"/>
        <v>0.28289865222924115</v>
      </c>
      <c r="M20" s="33"/>
    </row>
    <row r="21" spans="2:13" ht="15" x14ac:dyDescent="0.2">
      <c r="B21" s="59" t="s">
        <v>37</v>
      </c>
      <c r="C21" s="65">
        <v>29212.224999999999</v>
      </c>
      <c r="D21" s="66">
        <v>2537.6060000000002</v>
      </c>
      <c r="E21" s="62">
        <f t="shared" si="0"/>
        <v>7.9925023852882887E-2</v>
      </c>
      <c r="F21" s="138"/>
      <c r="G21" s="159" t="s">
        <v>37</v>
      </c>
      <c r="H21" s="67">
        <v>9632.99</v>
      </c>
      <c r="I21" s="68">
        <v>29212.224999999999</v>
      </c>
      <c r="J21" s="68">
        <v>41382.821000000004</v>
      </c>
      <c r="K21" s="149">
        <f t="shared" si="1"/>
        <v>0.76722249070453663</v>
      </c>
      <c r="L21" s="62">
        <f t="shared" si="2"/>
        <v>0.70590221483450821</v>
      </c>
      <c r="M21" s="33"/>
    </row>
    <row r="22" spans="2:13" ht="15" x14ac:dyDescent="0.2">
      <c r="B22" s="169" t="s">
        <v>13</v>
      </c>
      <c r="C22" s="63">
        <v>82218.543000000005</v>
      </c>
      <c r="D22" s="64">
        <v>4709.5330000000004</v>
      </c>
      <c r="E22" s="62">
        <f t="shared" si="0"/>
        <v>5.4177352320555219E-2</v>
      </c>
      <c r="F22" s="138"/>
      <c r="G22" s="182" t="s">
        <v>65</v>
      </c>
      <c r="H22" s="63">
        <v>28412.264999999999</v>
      </c>
      <c r="I22" s="64">
        <v>78730.119000000006</v>
      </c>
      <c r="J22" s="64">
        <v>111723.03200000001</v>
      </c>
      <c r="K22" s="149">
        <f t="shared" si="1"/>
        <v>0.74569017246148495</v>
      </c>
      <c r="L22" s="62">
        <f t="shared" si="2"/>
        <v>0.70469013945128167</v>
      </c>
      <c r="M22" s="33"/>
    </row>
    <row r="23" spans="2:13" ht="15" x14ac:dyDescent="0.2">
      <c r="B23" s="171" t="s">
        <v>14</v>
      </c>
      <c r="C23" s="63">
        <v>22222.187000000002</v>
      </c>
      <c r="D23" s="64">
        <v>2235.21</v>
      </c>
      <c r="E23" s="62">
        <f t="shared" si="0"/>
        <v>9.1391982556442944E-2</v>
      </c>
      <c r="F23" s="138"/>
      <c r="G23" s="183" t="s">
        <v>14</v>
      </c>
      <c r="H23" s="63">
        <v>8743.1200000000008</v>
      </c>
      <c r="I23" s="64">
        <v>22222.187000000002</v>
      </c>
      <c r="J23" s="64">
        <v>33200.517</v>
      </c>
      <c r="K23" s="149">
        <f t="shared" si="1"/>
        <v>0.73665711289977798</v>
      </c>
      <c r="L23" s="62">
        <f t="shared" si="2"/>
        <v>0.66933255888756193</v>
      </c>
      <c r="M23" s="33"/>
    </row>
    <row r="24" spans="2:13" ht="15" x14ac:dyDescent="0.2">
      <c r="B24" s="174" t="s">
        <v>0</v>
      </c>
      <c r="C24" s="60">
        <v>6971.7979999999998</v>
      </c>
      <c r="D24" s="61">
        <v>911.51400000000001</v>
      </c>
      <c r="E24" s="62">
        <f t="shared" si="0"/>
        <v>0.11562576744393727</v>
      </c>
      <c r="F24" s="138"/>
      <c r="G24" s="184" t="s">
        <v>0</v>
      </c>
      <c r="H24" s="63">
        <v>5925.6009999999997</v>
      </c>
      <c r="I24" s="64">
        <v>6415.7330000000002</v>
      </c>
      <c r="J24" s="64">
        <v>13222.870999999999</v>
      </c>
      <c r="K24" s="149">
        <f t="shared" si="1"/>
        <v>0.55186729115031075</v>
      </c>
      <c r="L24" s="62">
        <f t="shared" si="2"/>
        <v>0.48519969679807062</v>
      </c>
      <c r="M24" s="33"/>
    </row>
    <row r="25" spans="2:13" ht="15" x14ac:dyDescent="0.2">
      <c r="B25" s="172" t="s">
        <v>12</v>
      </c>
      <c r="C25" s="60">
        <v>2098.741</v>
      </c>
      <c r="D25" s="61">
        <v>501.048</v>
      </c>
      <c r="E25" s="62">
        <f t="shared" si="0"/>
        <v>0.19272640972017346</v>
      </c>
      <c r="F25" s="138"/>
      <c r="G25" s="185" t="s">
        <v>12</v>
      </c>
      <c r="H25" s="63">
        <v>1880.4390000000001</v>
      </c>
      <c r="I25" s="64">
        <v>2098.741</v>
      </c>
      <c r="J25" s="64">
        <v>4480.2280000000001</v>
      </c>
      <c r="K25" s="149">
        <f t="shared" si="1"/>
        <v>0.5802805125096312</v>
      </c>
      <c r="L25" s="62">
        <f t="shared" si="2"/>
        <v>0.46844513270306776</v>
      </c>
      <c r="M25" s="33"/>
    </row>
    <row r="26" spans="2:13" ht="15" x14ac:dyDescent="0.2">
      <c r="B26" s="174" t="s">
        <v>1</v>
      </c>
      <c r="C26" s="60">
        <v>36868.783000000003</v>
      </c>
      <c r="D26" s="61">
        <v>2184.5929999999998</v>
      </c>
      <c r="E26" s="62">
        <f t="shared" si="0"/>
        <v>5.5938646635824762E-2</v>
      </c>
      <c r="F26" s="138"/>
      <c r="G26" s="184" t="s">
        <v>1</v>
      </c>
      <c r="H26" s="63">
        <v>12258.143</v>
      </c>
      <c r="I26" s="64">
        <v>35106.610999999997</v>
      </c>
      <c r="J26" s="64">
        <v>49495.716999999997</v>
      </c>
      <c r="K26" s="149">
        <f t="shared" si="1"/>
        <v>0.75233931857174619</v>
      </c>
      <c r="L26" s="62">
        <f t="shared" si="2"/>
        <v>0.70928583578251825</v>
      </c>
      <c r="M26" s="33"/>
    </row>
    <row r="27" spans="2:13" ht="15" x14ac:dyDescent="0.2">
      <c r="B27" s="172" t="s">
        <v>7</v>
      </c>
      <c r="C27" s="60">
        <v>8987.0470000000005</v>
      </c>
      <c r="D27" s="61">
        <v>1070.9949999999999</v>
      </c>
      <c r="E27" s="62">
        <f t="shared" si="0"/>
        <v>0.10648146030807981</v>
      </c>
      <c r="F27" s="138"/>
      <c r="G27" s="185" t="s">
        <v>7</v>
      </c>
      <c r="H27" s="63">
        <v>3189.1849999999999</v>
      </c>
      <c r="I27" s="64">
        <v>8987.0470000000005</v>
      </c>
      <c r="J27" s="64">
        <v>13247.227000000001</v>
      </c>
      <c r="K27" s="149">
        <f t="shared" si="1"/>
        <v>0.75925640890731327</v>
      </c>
      <c r="L27" s="62">
        <f t="shared" si="2"/>
        <v>0.67840967773859384</v>
      </c>
      <c r="M27" s="76"/>
    </row>
    <row r="28" spans="2:13" ht="15" x14ac:dyDescent="0.2">
      <c r="B28" s="174" t="s">
        <v>9</v>
      </c>
      <c r="C28" s="60">
        <v>38377.962</v>
      </c>
      <c r="D28" s="61">
        <v>1613.4259999999999</v>
      </c>
      <c r="E28" s="62">
        <f t="shared" si="0"/>
        <v>4.0344336135569987E-2</v>
      </c>
      <c r="F28" s="138"/>
      <c r="G28" s="184" t="s">
        <v>9</v>
      </c>
      <c r="H28" s="63">
        <v>10228.521000000001</v>
      </c>
      <c r="I28" s="64">
        <v>37207.775000000001</v>
      </c>
      <c r="J28" s="64">
        <v>49004.444000000003</v>
      </c>
      <c r="K28" s="149">
        <f t="shared" si="1"/>
        <v>0.79127360367561761</v>
      </c>
      <c r="L28" s="62">
        <f t="shared" si="2"/>
        <v>0.75927348548225537</v>
      </c>
      <c r="M28" s="33"/>
    </row>
    <row r="29" spans="2:13" ht="15" x14ac:dyDescent="0.2">
      <c r="B29" s="172" t="s">
        <v>10</v>
      </c>
      <c r="C29" s="60">
        <v>11136.398999999999</v>
      </c>
      <c r="D29" s="61">
        <v>663.16700000000003</v>
      </c>
      <c r="E29" s="62">
        <f t="shared" si="0"/>
        <v>5.6202660335134366E-2</v>
      </c>
      <c r="F29" s="138"/>
      <c r="G29" s="185" t="s">
        <v>10</v>
      </c>
      <c r="H29" s="63">
        <v>3673.4960000000001</v>
      </c>
      <c r="I29" s="64">
        <v>11136.398999999999</v>
      </c>
      <c r="J29" s="64">
        <v>15473.062</v>
      </c>
      <c r="K29" s="149">
        <f t="shared" si="1"/>
        <v>0.76258765071839041</v>
      </c>
      <c r="L29" s="62">
        <f t="shared" si="2"/>
        <v>0.71972819600929661</v>
      </c>
      <c r="M29" s="33"/>
    </row>
    <row r="30" spans="2:13" ht="15" x14ac:dyDescent="0.2">
      <c r="B30" s="174" t="s">
        <v>2</v>
      </c>
      <c r="C30" s="60">
        <v>38766.258999999998</v>
      </c>
      <c r="D30" s="61">
        <v>989.74599999999998</v>
      </c>
      <c r="E30" s="62">
        <f t="shared" si="0"/>
        <v>2.4895509495986835E-2</v>
      </c>
      <c r="F30" s="138"/>
      <c r="G30" s="184" t="s">
        <v>2</v>
      </c>
      <c r="H30" s="63">
        <v>6452.2749999999996</v>
      </c>
      <c r="I30" s="64">
        <v>37264.527000000002</v>
      </c>
      <c r="J30" s="64">
        <v>44661.569000000003</v>
      </c>
      <c r="K30" s="149">
        <f t="shared" si="1"/>
        <v>0.85552959413494856</v>
      </c>
      <c r="L30" s="62">
        <f t="shared" si="2"/>
        <v>0.83437567990502082</v>
      </c>
      <c r="M30" s="77"/>
    </row>
    <row r="31" spans="2:13" ht="16" thickBot="1" x14ac:dyDescent="0.25">
      <c r="B31" s="172" t="s">
        <v>11</v>
      </c>
      <c r="C31" s="73">
        <v>5773.8389999999999</v>
      </c>
      <c r="D31" s="74">
        <v>254.61699999999999</v>
      </c>
      <c r="E31" s="75">
        <f t="shared" si="0"/>
        <v>4.2235856079898403E-2</v>
      </c>
      <c r="F31" s="138"/>
      <c r="G31" s="185" t="s">
        <v>11</v>
      </c>
      <c r="H31" s="63">
        <v>738.32799999999997</v>
      </c>
      <c r="I31" s="64">
        <v>5773.8389999999999</v>
      </c>
      <c r="J31" s="64">
        <v>6766.7839999999997</v>
      </c>
      <c r="K31" s="149">
        <f t="shared" si="1"/>
        <v>0.8908893796521361</v>
      </c>
      <c r="L31" s="62">
        <f t="shared" si="2"/>
        <v>0.85326190403003854</v>
      </c>
      <c r="M31" s="33"/>
    </row>
    <row r="32" spans="2:13" ht="16" thickBot="1" x14ac:dyDescent="0.25">
      <c r="B32" s="173" t="s">
        <v>16</v>
      </c>
      <c r="C32" s="54">
        <v>96573.248000000007</v>
      </c>
      <c r="D32" s="55">
        <v>3991.0929999999998</v>
      </c>
      <c r="E32" s="56">
        <f t="shared" si="0"/>
        <v>3.9686960211870723E-2</v>
      </c>
      <c r="F32" s="139"/>
      <c r="G32" s="160" t="s">
        <v>68</v>
      </c>
      <c r="H32" s="57">
        <v>24914.257000000001</v>
      </c>
      <c r="I32" s="58">
        <v>90327.331000000006</v>
      </c>
      <c r="J32" s="58">
        <v>118795.183</v>
      </c>
      <c r="K32" s="150">
        <f t="shared" si="1"/>
        <v>0.79027552825942449</v>
      </c>
      <c r="L32" s="56">
        <f t="shared" si="2"/>
        <v>0.76036189952247479</v>
      </c>
      <c r="M32" s="33"/>
    </row>
    <row r="33" spans="2:13" ht="15" x14ac:dyDescent="0.2">
      <c r="B33" s="59" t="s">
        <v>8</v>
      </c>
      <c r="C33" s="60">
        <v>1920.6289999999999</v>
      </c>
      <c r="D33" s="61">
        <v>296.86799999999999</v>
      </c>
      <c r="E33" s="62">
        <f t="shared" si="0"/>
        <v>0.13387526567115987</v>
      </c>
      <c r="F33" s="138"/>
      <c r="G33" s="159" t="s">
        <v>8</v>
      </c>
      <c r="H33" s="63">
        <v>3255.5740000000001</v>
      </c>
      <c r="I33" s="64">
        <v>1920.6289999999999</v>
      </c>
      <c r="J33" s="64">
        <v>5473.0709999999999</v>
      </c>
      <c r="K33" s="149">
        <f t="shared" si="1"/>
        <v>0.40516503440207513</v>
      </c>
      <c r="L33" s="62">
        <f t="shared" si="2"/>
        <v>0.35092345778083273</v>
      </c>
      <c r="M33" s="33"/>
    </row>
    <row r="34" spans="2:13" ht="15" x14ac:dyDescent="0.2">
      <c r="B34" s="59" t="s">
        <v>37</v>
      </c>
      <c r="C34" s="65">
        <v>21201.151000000002</v>
      </c>
      <c r="D34" s="66">
        <v>1499.0129999999999</v>
      </c>
      <c r="E34" s="62">
        <f t="shared" si="0"/>
        <v>6.6035337894475118E-2</v>
      </c>
      <c r="F34" s="138"/>
      <c r="G34" s="159" t="s">
        <v>37</v>
      </c>
      <c r="H34" s="67">
        <v>5916.6509999999998</v>
      </c>
      <c r="I34" s="68">
        <v>21201.151000000002</v>
      </c>
      <c r="J34" s="68">
        <v>28616.814999999999</v>
      </c>
      <c r="K34" s="149">
        <f t="shared" si="1"/>
        <v>0.79324564945469989</v>
      </c>
      <c r="L34" s="62">
        <f t="shared" si="2"/>
        <v>0.74086340495963654</v>
      </c>
      <c r="M34" s="33"/>
    </row>
    <row r="35" spans="2:13" ht="15" x14ac:dyDescent="0.2">
      <c r="B35" s="169" t="s">
        <v>13</v>
      </c>
      <c r="C35" s="63">
        <v>61873.671999999999</v>
      </c>
      <c r="D35" s="64">
        <v>2908.1610000000001</v>
      </c>
      <c r="E35" s="62">
        <f t="shared" si="0"/>
        <v>4.4891613363271153E-2</v>
      </c>
      <c r="F35" s="138"/>
      <c r="G35" s="182" t="s">
        <v>65</v>
      </c>
      <c r="H35" s="63">
        <v>19404.544000000002</v>
      </c>
      <c r="I35" s="64">
        <v>58941.034</v>
      </c>
      <c r="J35" s="64">
        <v>81153.437000000005</v>
      </c>
      <c r="K35" s="149">
        <f t="shared" si="1"/>
        <v>0.76089066936253114</v>
      </c>
      <c r="L35" s="62">
        <f t="shared" si="2"/>
        <v>0.72629128449605895</v>
      </c>
      <c r="M35" s="33"/>
    </row>
    <row r="36" spans="2:13" ht="15" x14ac:dyDescent="0.2">
      <c r="B36" s="171" t="s">
        <v>14</v>
      </c>
      <c r="C36" s="63">
        <v>15557.700999999999</v>
      </c>
      <c r="D36" s="64">
        <v>1269.7080000000001</v>
      </c>
      <c r="E36" s="62">
        <f t="shared" si="0"/>
        <v>7.545475361061231E-2</v>
      </c>
      <c r="F36" s="138"/>
      <c r="G36" s="183" t="s">
        <v>14</v>
      </c>
      <c r="H36" s="63">
        <v>5250.2510000000002</v>
      </c>
      <c r="I36" s="64">
        <v>15557.700999999999</v>
      </c>
      <c r="J36" s="64">
        <v>22077.66</v>
      </c>
      <c r="K36" s="149">
        <f t="shared" si="1"/>
        <v>0.762191690604892</v>
      </c>
      <c r="L36" s="62">
        <f t="shared" si="2"/>
        <v>0.70468070438624375</v>
      </c>
      <c r="M36" s="33"/>
    </row>
    <row r="37" spans="2:13" ht="15" x14ac:dyDescent="0.2">
      <c r="B37" s="174" t="s">
        <v>0</v>
      </c>
      <c r="C37" s="60">
        <v>4344.7910000000002</v>
      </c>
      <c r="D37" s="61">
        <v>481.01400000000001</v>
      </c>
      <c r="E37" s="62">
        <f t="shared" si="0"/>
        <v>9.9675390945137651E-2</v>
      </c>
      <c r="F37" s="138"/>
      <c r="G37" s="184" t="s">
        <v>0</v>
      </c>
      <c r="H37" s="63">
        <v>3253.5970000000002</v>
      </c>
      <c r="I37" s="64">
        <v>3968.4810000000002</v>
      </c>
      <c r="J37" s="64">
        <v>7683.9359999999997</v>
      </c>
      <c r="K37" s="149">
        <f t="shared" si="1"/>
        <v>0.57657156436492962</v>
      </c>
      <c r="L37" s="62">
        <f t="shared" si="2"/>
        <v>0.51646460876300904</v>
      </c>
      <c r="M37" s="33"/>
    </row>
    <row r="38" spans="2:13" ht="15" x14ac:dyDescent="0.2">
      <c r="B38" s="172" t="s">
        <v>12</v>
      </c>
      <c r="C38" s="60">
        <v>1209.779</v>
      </c>
      <c r="D38" s="61">
        <v>265.983</v>
      </c>
      <c r="E38" s="62">
        <f t="shared" si="0"/>
        <v>0.1802343467307059</v>
      </c>
      <c r="F38" s="138"/>
      <c r="G38" s="185" t="s">
        <v>12</v>
      </c>
      <c r="H38" s="63">
        <v>885.43499999999995</v>
      </c>
      <c r="I38" s="64">
        <v>1209.779</v>
      </c>
      <c r="J38" s="64">
        <v>2361.1970000000001</v>
      </c>
      <c r="K38" s="149">
        <f t="shared" si="1"/>
        <v>0.62500587625683079</v>
      </c>
      <c r="L38" s="62">
        <f t="shared" si="2"/>
        <v>0.51235835044682843</v>
      </c>
      <c r="M38" s="33"/>
    </row>
    <row r="39" spans="2:13" ht="15" x14ac:dyDescent="0.2">
      <c r="B39" s="174" t="s">
        <v>1</v>
      </c>
      <c r="C39" s="60">
        <v>27965.195</v>
      </c>
      <c r="D39" s="61">
        <v>1357.39</v>
      </c>
      <c r="E39" s="62">
        <f t="shared" si="0"/>
        <v>4.6291621287823027E-2</v>
      </c>
      <c r="F39" s="138"/>
      <c r="G39" s="184" t="s">
        <v>1</v>
      </c>
      <c r="H39" s="63">
        <v>8603.2919999999995</v>
      </c>
      <c r="I39" s="64">
        <v>26426.873</v>
      </c>
      <c r="J39" s="64">
        <v>36345.023999999998</v>
      </c>
      <c r="K39" s="149">
        <f t="shared" si="1"/>
        <v>0.76328831148935261</v>
      </c>
      <c r="L39" s="62">
        <f t="shared" si="2"/>
        <v>0.72711117208231868</v>
      </c>
      <c r="M39" s="33"/>
    </row>
    <row r="40" spans="2:13" ht="15" x14ac:dyDescent="0.2">
      <c r="B40" s="172" t="s">
        <v>7</v>
      </c>
      <c r="C40" s="60">
        <v>6171.5619999999999</v>
      </c>
      <c r="D40" s="61">
        <v>600.66800000000001</v>
      </c>
      <c r="E40" s="62">
        <f t="shared" si="0"/>
        <v>8.86957471911025E-2</v>
      </c>
      <c r="F40" s="138"/>
      <c r="G40" s="185" t="s">
        <v>7</v>
      </c>
      <c r="H40" s="63">
        <v>1891.933</v>
      </c>
      <c r="I40" s="64">
        <v>6171.5619999999999</v>
      </c>
      <c r="J40" s="64">
        <v>8664.1630000000005</v>
      </c>
      <c r="K40" s="149">
        <f t="shared" si="1"/>
        <v>0.78163695673777145</v>
      </c>
      <c r="L40" s="62">
        <f t="shared" si="2"/>
        <v>0.71230908282773531</v>
      </c>
      <c r="M40" s="33"/>
    </row>
    <row r="41" spans="2:13" ht="15" x14ac:dyDescent="0.2">
      <c r="B41" s="174" t="s">
        <v>9</v>
      </c>
      <c r="C41" s="60">
        <v>29563.686000000002</v>
      </c>
      <c r="D41" s="61">
        <v>1069.7570000000001</v>
      </c>
      <c r="E41" s="62">
        <f t="shared" si="0"/>
        <v>3.4921213394132677E-2</v>
      </c>
      <c r="F41" s="138"/>
      <c r="G41" s="184" t="s">
        <v>9</v>
      </c>
      <c r="H41" s="63">
        <v>7547.6549999999997</v>
      </c>
      <c r="I41" s="64">
        <v>28545.68</v>
      </c>
      <c r="J41" s="64">
        <v>37124.476999999999</v>
      </c>
      <c r="K41" s="149">
        <f t="shared" si="1"/>
        <v>0.79669329752443385</v>
      </c>
      <c r="L41" s="62">
        <f t="shared" si="2"/>
        <v>0.76891803755242127</v>
      </c>
      <c r="M41" s="33"/>
    </row>
    <row r="42" spans="2:13" ht="15" x14ac:dyDescent="0.2">
      <c r="B42" s="172" t="s">
        <v>10</v>
      </c>
      <c r="C42" s="60">
        <v>8176.36</v>
      </c>
      <c r="D42" s="61">
        <v>403.05700000000002</v>
      </c>
      <c r="E42" s="62">
        <f t="shared" si="0"/>
        <v>4.6979532525345258E-2</v>
      </c>
      <c r="F42" s="138"/>
      <c r="G42" s="185" t="s">
        <v>10</v>
      </c>
      <c r="H42" s="63">
        <v>2472.8829999999998</v>
      </c>
      <c r="I42" s="64">
        <v>8176.36</v>
      </c>
      <c r="J42" s="64">
        <v>11052.3</v>
      </c>
      <c r="K42" s="149">
        <f t="shared" si="1"/>
        <v>0.77625625435429735</v>
      </c>
      <c r="L42" s="62">
        <f t="shared" si="2"/>
        <v>0.73978809840485693</v>
      </c>
      <c r="M42" s="33"/>
    </row>
    <row r="43" spans="2:13" ht="15" x14ac:dyDescent="0.2">
      <c r="B43" s="174" t="s">
        <v>2</v>
      </c>
      <c r="C43" s="60">
        <v>32778.947</v>
      </c>
      <c r="D43" s="61">
        <v>786.06399999999996</v>
      </c>
      <c r="E43" s="62">
        <f t="shared" si="0"/>
        <v>2.341914918484609E-2</v>
      </c>
      <c r="F43" s="138"/>
      <c r="G43" s="184" t="s">
        <v>2</v>
      </c>
      <c r="H43" s="63">
        <v>5509.7129999999997</v>
      </c>
      <c r="I43" s="64">
        <v>31386.296999999999</v>
      </c>
      <c r="J43" s="64">
        <v>37641.745999999999</v>
      </c>
      <c r="K43" s="149">
        <f t="shared" si="1"/>
        <v>0.85362759208884731</v>
      </c>
      <c r="L43" s="62">
        <f t="shared" si="2"/>
        <v>0.83381618376575839</v>
      </c>
      <c r="M43" s="33"/>
    </row>
    <row r="44" spans="2:13" ht="16" thickBot="1" x14ac:dyDescent="0.25">
      <c r="B44" s="172" t="s">
        <v>11</v>
      </c>
      <c r="C44" s="73">
        <v>4641.6880000000001</v>
      </c>
      <c r="D44" s="74">
        <v>193.63499999999999</v>
      </c>
      <c r="E44" s="75">
        <f t="shared" si="0"/>
        <v>4.0045928679428446E-2</v>
      </c>
      <c r="F44" s="138"/>
      <c r="G44" s="185" t="s">
        <v>11</v>
      </c>
      <c r="H44" s="63">
        <v>557.86</v>
      </c>
      <c r="I44" s="64">
        <v>4641.6880000000001</v>
      </c>
      <c r="J44" s="64">
        <v>5393.183</v>
      </c>
      <c r="K44" s="149">
        <f t="shared" si="1"/>
        <v>0.89656201170996797</v>
      </c>
      <c r="L44" s="62">
        <f t="shared" si="2"/>
        <v>0.86065835333234564</v>
      </c>
      <c r="M44" s="33"/>
    </row>
    <row r="45" spans="2:13" ht="16" thickBot="1" x14ac:dyDescent="0.25">
      <c r="B45" s="173" t="s">
        <v>87</v>
      </c>
      <c r="C45" s="54">
        <v>13907.446</v>
      </c>
      <c r="D45" s="55">
        <v>1293.289</v>
      </c>
      <c r="E45" s="56">
        <f t="shared" si="0"/>
        <v>8.5080688532495299E-2</v>
      </c>
      <c r="F45" s="139"/>
      <c r="G45" s="160" t="s">
        <v>86</v>
      </c>
      <c r="H45" s="57">
        <v>5419.8019999999997</v>
      </c>
      <c r="I45" s="58">
        <v>13309.834999999999</v>
      </c>
      <c r="J45" s="58">
        <v>19902.395</v>
      </c>
      <c r="K45" s="150">
        <f t="shared" si="1"/>
        <v>0.72768091478437646</v>
      </c>
      <c r="L45" s="56">
        <f t="shared" si="2"/>
        <v>0.66875544375438223</v>
      </c>
      <c r="M45" s="33"/>
    </row>
    <row r="46" spans="2:13" ht="15" x14ac:dyDescent="0.2">
      <c r="B46" s="59" t="s">
        <v>8</v>
      </c>
      <c r="C46" s="60">
        <v>189.852</v>
      </c>
      <c r="D46" s="61">
        <v>103.33499999999999</v>
      </c>
      <c r="E46" s="62">
        <f t="shared" si="0"/>
        <v>0.35245423569257844</v>
      </c>
      <c r="F46" s="138"/>
      <c r="G46" s="159" t="s">
        <v>8</v>
      </c>
      <c r="H46" s="63">
        <v>1108.3340000000001</v>
      </c>
      <c r="I46" s="64">
        <v>189.852</v>
      </c>
      <c r="J46" s="64">
        <v>1401.521</v>
      </c>
      <c r="K46" s="149">
        <f t="shared" si="1"/>
        <v>0.20919201353386779</v>
      </c>
      <c r="L46" s="62">
        <f t="shared" si="2"/>
        <v>0.13546140229079692</v>
      </c>
      <c r="M46" s="33"/>
    </row>
    <row r="47" spans="2:13" ht="15" x14ac:dyDescent="0.2">
      <c r="B47" s="59" t="s">
        <v>37</v>
      </c>
      <c r="C47" s="65">
        <v>3578.0830000000001</v>
      </c>
      <c r="D47" s="66">
        <v>580.34299999999996</v>
      </c>
      <c r="E47" s="62">
        <f t="shared" si="0"/>
        <v>0.13955833288845346</v>
      </c>
      <c r="F47" s="138"/>
      <c r="G47" s="159" t="s">
        <v>37</v>
      </c>
      <c r="H47" s="67">
        <v>1771.799</v>
      </c>
      <c r="I47" s="68">
        <v>3578.0830000000001</v>
      </c>
      <c r="J47" s="68">
        <v>5930.2250000000004</v>
      </c>
      <c r="K47" s="149">
        <f t="shared" si="1"/>
        <v>0.70122567018957971</v>
      </c>
      <c r="L47" s="62">
        <f t="shared" si="2"/>
        <v>0.60336378467933338</v>
      </c>
      <c r="M47" s="33"/>
    </row>
    <row r="48" spans="2:13" ht="15" x14ac:dyDescent="0.2">
      <c r="B48" s="169" t="s">
        <v>13</v>
      </c>
      <c r="C48" s="63">
        <v>10632.368</v>
      </c>
      <c r="D48" s="64">
        <v>1068.0139999999999</v>
      </c>
      <c r="E48" s="62">
        <f t="shared" si="0"/>
        <v>9.1280267601519333E-2</v>
      </c>
      <c r="F48" s="138"/>
      <c r="G48" s="182" t="s">
        <v>65</v>
      </c>
      <c r="H48" s="63">
        <v>4982.6899999999996</v>
      </c>
      <c r="I48" s="64">
        <v>10285.717000000001</v>
      </c>
      <c r="J48" s="64">
        <v>16322.374</v>
      </c>
      <c r="K48" s="149">
        <f t="shared" si="1"/>
        <v>0.6947325186887644</v>
      </c>
      <c r="L48" s="62">
        <f t="shared" si="2"/>
        <v>0.63016060041266064</v>
      </c>
      <c r="M48" s="33"/>
    </row>
    <row r="49" spans="2:13" ht="15" x14ac:dyDescent="0.2">
      <c r="B49" s="171" t="s">
        <v>14</v>
      </c>
      <c r="C49" s="63">
        <v>2977.2829999999999</v>
      </c>
      <c r="D49" s="64">
        <v>540.02</v>
      </c>
      <c r="E49" s="62">
        <f t="shared" si="0"/>
        <v>0.15353240821163261</v>
      </c>
      <c r="F49" s="138"/>
      <c r="G49" s="183" t="s">
        <v>14</v>
      </c>
      <c r="H49" s="63">
        <v>1702.4590000000001</v>
      </c>
      <c r="I49" s="64">
        <v>2977.2829999999999</v>
      </c>
      <c r="J49" s="64">
        <v>5219.7619999999997</v>
      </c>
      <c r="K49" s="149">
        <f t="shared" si="1"/>
        <v>0.67384355838446275</v>
      </c>
      <c r="L49" s="62">
        <f t="shared" si="2"/>
        <v>0.57038673410780028</v>
      </c>
      <c r="M49" s="33"/>
    </row>
    <row r="50" spans="2:13" ht="15" x14ac:dyDescent="0.2">
      <c r="B50" s="174" t="s">
        <v>0</v>
      </c>
      <c r="C50" s="60">
        <v>1166.51</v>
      </c>
      <c r="D50" s="61">
        <v>227.14500000000001</v>
      </c>
      <c r="E50" s="62">
        <f t="shared" si="0"/>
        <v>0.16298510032970859</v>
      </c>
      <c r="F50" s="138"/>
      <c r="G50" s="184" t="s">
        <v>0</v>
      </c>
      <c r="H50" s="63">
        <v>1375.9690000000001</v>
      </c>
      <c r="I50" s="64">
        <v>1050.184</v>
      </c>
      <c r="J50" s="64">
        <v>2647.62</v>
      </c>
      <c r="K50" s="149">
        <f t="shared" si="1"/>
        <v>0.48029966535983254</v>
      </c>
      <c r="L50" s="62">
        <f t="shared" si="2"/>
        <v>0.3966520875352203</v>
      </c>
      <c r="M50" s="33"/>
    </row>
    <row r="51" spans="2:13" ht="15" x14ac:dyDescent="0.2">
      <c r="B51" s="172" t="s">
        <v>12</v>
      </c>
      <c r="C51" s="60">
        <v>320.70600000000002</v>
      </c>
      <c r="D51" s="61">
        <v>113.791</v>
      </c>
      <c r="E51" s="62">
        <f t="shared" si="0"/>
        <v>0.26189133641889356</v>
      </c>
      <c r="F51" s="138"/>
      <c r="G51" s="185" t="s">
        <v>12</v>
      </c>
      <c r="H51" s="63">
        <v>444.84100000000001</v>
      </c>
      <c r="I51" s="64">
        <v>320.70600000000002</v>
      </c>
      <c r="J51" s="64">
        <v>879.33799999999997</v>
      </c>
      <c r="K51" s="149">
        <f t="shared" si="1"/>
        <v>0.49411830263220741</v>
      </c>
      <c r="L51" s="62">
        <f t="shared" si="2"/>
        <v>0.36471300000682333</v>
      </c>
      <c r="M51" s="33"/>
    </row>
    <row r="52" spans="2:13" ht="15" x14ac:dyDescent="0.2">
      <c r="B52" s="174" t="s">
        <v>1</v>
      </c>
      <c r="C52" s="60">
        <v>4860.567</v>
      </c>
      <c r="D52" s="61">
        <v>520.12199999999996</v>
      </c>
      <c r="E52" s="62">
        <f t="shared" si="0"/>
        <v>9.6664572139367272E-2</v>
      </c>
      <c r="F52" s="138"/>
      <c r="G52" s="184" t="s">
        <v>1</v>
      </c>
      <c r="H52" s="63">
        <v>2182.9479999999999</v>
      </c>
      <c r="I52" s="64">
        <v>4715.415</v>
      </c>
      <c r="J52" s="64">
        <v>7413.2259999999997</v>
      </c>
      <c r="K52" s="149">
        <f t="shared" si="1"/>
        <v>0.70553332651668799</v>
      </c>
      <c r="L52" s="62">
        <f t="shared" si="2"/>
        <v>0.63608137671777443</v>
      </c>
      <c r="M52" s="33"/>
    </row>
    <row r="53" spans="2:13" ht="15" x14ac:dyDescent="0.2">
      <c r="B53" s="172" t="s">
        <v>7</v>
      </c>
      <c r="C53" s="60">
        <v>1311.663</v>
      </c>
      <c r="D53" s="61">
        <v>285.81799999999998</v>
      </c>
      <c r="E53" s="62">
        <f t="shared" si="0"/>
        <v>0.17891793392221877</v>
      </c>
      <c r="F53" s="138"/>
      <c r="G53" s="185" t="s">
        <v>7</v>
      </c>
      <c r="H53" s="63">
        <v>709.65</v>
      </c>
      <c r="I53" s="64">
        <v>1311.663</v>
      </c>
      <c r="J53" s="64">
        <v>2307.1309999999999</v>
      </c>
      <c r="K53" s="149">
        <f t="shared" si="1"/>
        <v>0.69241018390373144</v>
      </c>
      <c r="L53" s="62">
        <f t="shared" si="2"/>
        <v>0.5685255843729724</v>
      </c>
      <c r="M53" s="33"/>
    </row>
    <row r="54" spans="2:13" ht="15" x14ac:dyDescent="0.2">
      <c r="B54" s="174" t="s">
        <v>9</v>
      </c>
      <c r="C54" s="60">
        <v>4605.2910000000002</v>
      </c>
      <c r="D54" s="61">
        <v>320.74700000000001</v>
      </c>
      <c r="E54" s="62">
        <f t="shared" si="0"/>
        <v>6.5112571198192137E-2</v>
      </c>
      <c r="F54" s="138"/>
      <c r="G54" s="184" t="s">
        <v>9</v>
      </c>
      <c r="H54" s="63">
        <v>1423.7729999999999</v>
      </c>
      <c r="I54" s="64">
        <v>4520.1180000000004</v>
      </c>
      <c r="J54" s="64">
        <v>6261.5280000000002</v>
      </c>
      <c r="K54" s="149">
        <f t="shared" si="1"/>
        <v>0.77261572574617565</v>
      </c>
      <c r="L54" s="62">
        <f t="shared" si="2"/>
        <v>0.72188737317792084</v>
      </c>
      <c r="M54" s="33"/>
    </row>
    <row r="55" spans="2:13" ht="15" x14ac:dyDescent="0.2">
      <c r="B55" s="172" t="s">
        <v>10</v>
      </c>
      <c r="C55" s="60">
        <v>1344.914</v>
      </c>
      <c r="D55" s="61">
        <v>140.411</v>
      </c>
      <c r="E55" s="62">
        <f t="shared" si="0"/>
        <v>9.4532173093430732E-2</v>
      </c>
      <c r="F55" s="138"/>
      <c r="G55" s="185" t="s">
        <v>10</v>
      </c>
      <c r="H55" s="63">
        <v>547.96799999999996</v>
      </c>
      <c r="I55" s="64">
        <v>1344.914</v>
      </c>
      <c r="J55" s="64">
        <v>2033.2929999999999</v>
      </c>
      <c r="K55" s="149">
        <f t="shared" si="1"/>
        <v>0.73050219520747861</v>
      </c>
      <c r="L55" s="62">
        <f t="shared" si="2"/>
        <v>0.66144623524499424</v>
      </c>
      <c r="M55" s="33"/>
    </row>
    <row r="56" spans="2:13" ht="15" x14ac:dyDescent="0.2">
      <c r="B56" s="174" t="s">
        <v>2</v>
      </c>
      <c r="C56" s="60">
        <v>3085.2260000000001</v>
      </c>
      <c r="D56" s="61">
        <v>121.941</v>
      </c>
      <c r="E56" s="62">
        <f t="shared" si="0"/>
        <v>3.8021406431283433E-2</v>
      </c>
      <c r="F56" s="138"/>
      <c r="G56" s="184" t="s">
        <v>2</v>
      </c>
      <c r="H56" s="63">
        <v>437.11200000000002</v>
      </c>
      <c r="I56" s="64">
        <v>3024.1179999999999</v>
      </c>
      <c r="J56" s="64">
        <v>3580.0210000000002</v>
      </c>
      <c r="K56" s="149">
        <f t="shared" si="1"/>
        <v>0.87790239219267152</v>
      </c>
      <c r="L56" s="62">
        <f t="shared" si="2"/>
        <v>0.84472074325820989</v>
      </c>
      <c r="M56" s="33"/>
    </row>
    <row r="57" spans="2:13" ht="16" thickBot="1" x14ac:dyDescent="0.25">
      <c r="B57" s="172" t="s">
        <v>11</v>
      </c>
      <c r="C57" s="73">
        <v>486.9</v>
      </c>
      <c r="D57" s="74">
        <v>32.325000000000003</v>
      </c>
      <c r="E57" s="75">
        <f t="shared" si="0"/>
        <v>6.2256247291636577E-2</v>
      </c>
      <c r="F57" s="138"/>
      <c r="G57" s="185" t="s">
        <v>11</v>
      </c>
      <c r="H57" s="63">
        <v>53.923000000000002</v>
      </c>
      <c r="I57" s="64">
        <v>486.9</v>
      </c>
      <c r="J57" s="64">
        <v>573.14800000000002</v>
      </c>
      <c r="K57" s="149">
        <f t="shared" si="1"/>
        <v>0.90591784320978175</v>
      </c>
      <c r="L57" s="62">
        <f t="shared" si="2"/>
        <v>0.84951879793700746</v>
      </c>
      <c r="M57" s="33"/>
    </row>
    <row r="58" spans="2:13" ht="16" thickBot="1" x14ac:dyDescent="0.25">
      <c r="B58" s="173" t="s">
        <v>88</v>
      </c>
      <c r="C58" s="54">
        <v>8841.3230000000003</v>
      </c>
      <c r="D58" s="55">
        <v>676.48400000000004</v>
      </c>
      <c r="E58" s="56">
        <f t="shared" si="0"/>
        <v>7.107561647341662E-2</v>
      </c>
      <c r="F58" s="139"/>
      <c r="G58" s="160" t="s">
        <v>89</v>
      </c>
      <c r="H58" s="57">
        <v>3038.52</v>
      </c>
      <c r="I58" s="58">
        <v>8465.4670000000006</v>
      </c>
      <c r="J58" s="58">
        <v>12089.885</v>
      </c>
      <c r="K58" s="150">
        <f t="shared" si="1"/>
        <v>0.74867254734019384</v>
      </c>
      <c r="L58" s="56">
        <f t="shared" si="2"/>
        <v>0.70021071333598295</v>
      </c>
      <c r="M58" s="33"/>
    </row>
    <row r="59" spans="2:13" ht="15" x14ac:dyDescent="0.2">
      <c r="B59" s="59" t="s">
        <v>8</v>
      </c>
      <c r="C59" s="60">
        <v>225.649</v>
      </c>
      <c r="D59" s="61">
        <v>77.988</v>
      </c>
      <c r="E59" s="62">
        <f t="shared" si="0"/>
        <v>0.25684616828647366</v>
      </c>
      <c r="F59" s="138"/>
      <c r="G59" s="159" t="s">
        <v>8</v>
      </c>
      <c r="H59" s="63">
        <v>957.04200000000003</v>
      </c>
      <c r="I59" s="64">
        <v>225.649</v>
      </c>
      <c r="J59" s="64">
        <v>1260.6790000000001</v>
      </c>
      <c r="K59" s="149">
        <f t="shared" si="1"/>
        <v>0.24085195359008918</v>
      </c>
      <c r="L59" s="62">
        <f t="shared" si="2"/>
        <v>0.17899005218616315</v>
      </c>
      <c r="M59" s="33"/>
    </row>
    <row r="60" spans="2:13" ht="15" x14ac:dyDescent="0.2">
      <c r="B60" s="59" t="s">
        <v>37</v>
      </c>
      <c r="C60" s="65">
        <v>3081.0619999999999</v>
      </c>
      <c r="D60" s="66">
        <v>346.827</v>
      </c>
      <c r="E60" s="62">
        <f t="shared" si="0"/>
        <v>0.10117801364046501</v>
      </c>
      <c r="F60" s="138"/>
      <c r="G60" s="159" t="s">
        <v>37</v>
      </c>
      <c r="H60" s="67">
        <v>1306.057</v>
      </c>
      <c r="I60" s="68">
        <v>3081.0619999999999</v>
      </c>
      <c r="J60" s="68">
        <v>4733.9459999999999</v>
      </c>
      <c r="K60" s="149">
        <f t="shared" si="1"/>
        <v>0.72410817529393035</v>
      </c>
      <c r="L60" s="62">
        <f t="shared" si="2"/>
        <v>0.65084434845686878</v>
      </c>
      <c r="M60" s="33"/>
    </row>
    <row r="61" spans="2:13" ht="15" x14ac:dyDescent="0.2">
      <c r="B61" s="169" t="s">
        <v>13</v>
      </c>
      <c r="C61" s="63">
        <v>7034.8620000000001</v>
      </c>
      <c r="D61" s="64">
        <v>555.34199999999998</v>
      </c>
      <c r="E61" s="62">
        <f t="shared" si="0"/>
        <v>7.3165622425958518E-2</v>
      </c>
      <c r="F61" s="138"/>
      <c r="G61" s="182" t="s">
        <v>65</v>
      </c>
      <c r="H61" s="63">
        <v>2807.6610000000001</v>
      </c>
      <c r="I61" s="64">
        <v>6914.5010000000002</v>
      </c>
      <c r="J61" s="64">
        <v>10265.945</v>
      </c>
      <c r="K61" s="149">
        <f t="shared" si="1"/>
        <v>0.72650730156843812</v>
      </c>
      <c r="L61" s="62">
        <f t="shared" si="2"/>
        <v>0.67353770159493354</v>
      </c>
      <c r="M61" s="33"/>
    </row>
    <row r="62" spans="2:13" ht="15" x14ac:dyDescent="0.2">
      <c r="B62" s="171" t="s">
        <v>14</v>
      </c>
      <c r="C62" s="63">
        <v>2689.0349999999999</v>
      </c>
      <c r="D62" s="64">
        <v>321.88299999999998</v>
      </c>
      <c r="E62" s="62">
        <f t="shared" si="0"/>
        <v>0.10690526942281391</v>
      </c>
      <c r="F62" s="138"/>
      <c r="G62" s="183" t="s">
        <v>14</v>
      </c>
      <c r="H62" s="63">
        <v>1246.9649999999999</v>
      </c>
      <c r="I62" s="64">
        <v>2689.0349999999999</v>
      </c>
      <c r="J62" s="64">
        <v>4257.8829999999998</v>
      </c>
      <c r="K62" s="149">
        <f t="shared" si="1"/>
        <v>0.70713967481022844</v>
      </c>
      <c r="L62" s="62">
        <f t="shared" si="2"/>
        <v>0.63154271735507994</v>
      </c>
      <c r="M62" s="33"/>
    </row>
    <row r="63" spans="2:13" ht="15" x14ac:dyDescent="0.2">
      <c r="B63" s="174" t="s">
        <v>0</v>
      </c>
      <c r="C63" s="60">
        <v>1201.7560000000001</v>
      </c>
      <c r="D63" s="61">
        <v>169.35599999999999</v>
      </c>
      <c r="E63" s="62">
        <f t="shared" si="0"/>
        <v>0.12351726190128887</v>
      </c>
      <c r="F63" s="138"/>
      <c r="G63" s="184" t="s">
        <v>0</v>
      </c>
      <c r="H63" s="63">
        <v>1016.415</v>
      </c>
      <c r="I63" s="64">
        <v>1151.452</v>
      </c>
      <c r="J63" s="64">
        <v>2332.0810000000001</v>
      </c>
      <c r="K63" s="149">
        <f t="shared" si="1"/>
        <v>0.56415964968626742</v>
      </c>
      <c r="L63" s="62">
        <f t="shared" si="2"/>
        <v>0.49374442825956727</v>
      </c>
      <c r="M63" s="33"/>
    </row>
    <row r="64" spans="2:13" ht="15" x14ac:dyDescent="0.2">
      <c r="B64" s="172" t="s">
        <v>12</v>
      </c>
      <c r="C64" s="60">
        <v>470.72300000000001</v>
      </c>
      <c r="D64" s="61">
        <v>102.358</v>
      </c>
      <c r="E64" s="62">
        <f t="shared" si="0"/>
        <v>0.17861000451943093</v>
      </c>
      <c r="F64" s="138"/>
      <c r="G64" s="185" t="s">
        <v>12</v>
      </c>
      <c r="H64" s="63">
        <v>442.65899999999999</v>
      </c>
      <c r="I64" s="64">
        <v>470.72300000000001</v>
      </c>
      <c r="J64" s="64">
        <v>1015.74</v>
      </c>
      <c r="K64" s="149">
        <f t="shared" si="1"/>
        <v>0.56420048437592296</v>
      </c>
      <c r="L64" s="62">
        <f t="shared" si="2"/>
        <v>0.46342863331167428</v>
      </c>
      <c r="M64" s="33"/>
    </row>
    <row r="65" spans="2:13" ht="15" x14ac:dyDescent="0.2">
      <c r="B65" s="174" t="s">
        <v>1</v>
      </c>
      <c r="C65" s="60">
        <v>2944.9490000000001</v>
      </c>
      <c r="D65" s="61">
        <v>235.29</v>
      </c>
      <c r="E65" s="62">
        <f t="shared" si="0"/>
        <v>7.3985005529458636E-2</v>
      </c>
      <c r="F65" s="138"/>
      <c r="G65" s="184" t="s">
        <v>1</v>
      </c>
      <c r="H65" s="63">
        <v>994.91800000000001</v>
      </c>
      <c r="I65" s="64">
        <v>2909.2669999999998</v>
      </c>
      <c r="J65" s="64">
        <v>4134.8959999999997</v>
      </c>
      <c r="K65" s="149">
        <f t="shared" si="1"/>
        <v>0.75938500025151778</v>
      </c>
      <c r="L65" s="62">
        <f t="shared" si="2"/>
        <v>0.70358891735124651</v>
      </c>
      <c r="M65" s="33"/>
    </row>
    <row r="66" spans="2:13" ht="15" x14ac:dyDescent="0.2">
      <c r="B66" s="172" t="s">
        <v>7</v>
      </c>
      <c r="C66" s="60">
        <v>1108.26</v>
      </c>
      <c r="D66" s="61">
        <v>137.51499999999999</v>
      </c>
      <c r="E66" s="62">
        <f t="shared" si="0"/>
        <v>0.11038510164355519</v>
      </c>
      <c r="F66" s="138"/>
      <c r="G66" s="185" t="s">
        <v>7</v>
      </c>
      <c r="H66" s="63">
        <v>395.17500000000001</v>
      </c>
      <c r="I66" s="64">
        <v>1108.26</v>
      </c>
      <c r="J66" s="64">
        <v>1640.95</v>
      </c>
      <c r="K66" s="149">
        <f t="shared" si="1"/>
        <v>0.75917913403820958</v>
      </c>
      <c r="L66" s="62">
        <f t="shared" si="2"/>
        <v>0.67537706816173559</v>
      </c>
      <c r="M66" s="33"/>
    </row>
    <row r="67" spans="2:13" ht="15" x14ac:dyDescent="0.2">
      <c r="B67" s="174" t="s">
        <v>9</v>
      </c>
      <c r="C67" s="60">
        <v>2888.1570000000002</v>
      </c>
      <c r="D67" s="61">
        <v>150.696</v>
      </c>
      <c r="E67" s="62">
        <f t="shared" si="0"/>
        <v>4.9589762979650544E-2</v>
      </c>
      <c r="F67" s="138"/>
      <c r="G67" s="184" t="s">
        <v>9</v>
      </c>
      <c r="H67" s="63">
        <v>796.32799999999997</v>
      </c>
      <c r="I67" s="64">
        <v>2853.7820000000002</v>
      </c>
      <c r="J67" s="64">
        <v>3798.9679999999998</v>
      </c>
      <c r="K67" s="149">
        <f t="shared" si="1"/>
        <v>0.79038307245546691</v>
      </c>
      <c r="L67" s="62">
        <f t="shared" si="2"/>
        <v>0.75119927306573797</v>
      </c>
      <c r="M67" s="33"/>
    </row>
    <row r="68" spans="2:13" ht="15" x14ac:dyDescent="0.2">
      <c r="B68" s="172" t="s">
        <v>10</v>
      </c>
      <c r="C68" s="60">
        <v>1110.0519999999999</v>
      </c>
      <c r="D68" s="61">
        <v>82.01</v>
      </c>
      <c r="E68" s="62">
        <f t="shared" si="0"/>
        <v>6.8796757215648194E-2</v>
      </c>
      <c r="F68" s="138"/>
      <c r="G68" s="185" t="s">
        <v>10</v>
      </c>
      <c r="H68" s="63">
        <v>409.13099999999997</v>
      </c>
      <c r="I68" s="64">
        <v>1110.0519999999999</v>
      </c>
      <c r="J68" s="64">
        <v>1601.193</v>
      </c>
      <c r="K68" s="149">
        <f t="shared" si="1"/>
        <v>0.74448364438265713</v>
      </c>
      <c r="L68" s="62">
        <f t="shared" si="2"/>
        <v>0.69326558384904247</v>
      </c>
      <c r="M68" s="33"/>
    </row>
    <row r="69" spans="2:13" ht="15" x14ac:dyDescent="0.2">
      <c r="B69" s="174" t="s">
        <v>2</v>
      </c>
      <c r="C69" s="60">
        <v>1580.8119999999999</v>
      </c>
      <c r="D69" s="61">
        <v>43.154000000000003</v>
      </c>
      <c r="E69" s="62">
        <f t="shared" si="0"/>
        <v>2.6573216434334222E-2</v>
      </c>
      <c r="F69" s="138"/>
      <c r="G69" s="184" t="s">
        <v>2</v>
      </c>
      <c r="H69" s="63">
        <v>230.85900000000001</v>
      </c>
      <c r="I69" s="64">
        <v>1550.9659999999999</v>
      </c>
      <c r="J69" s="64">
        <v>1823.94</v>
      </c>
      <c r="K69" s="149">
        <f t="shared" si="1"/>
        <v>0.87342840225007401</v>
      </c>
      <c r="L69" s="62">
        <f t="shared" si="2"/>
        <v>0.8503382786714474</v>
      </c>
      <c r="M69" s="33"/>
    </row>
    <row r="70" spans="2:13" ht="16" thickBot="1" x14ac:dyDescent="0.25">
      <c r="B70" s="172" t="s">
        <v>11</v>
      </c>
      <c r="C70" s="73">
        <v>350.61500000000001</v>
      </c>
      <c r="D70" s="74">
        <v>20.832000000000001</v>
      </c>
      <c r="E70" s="75">
        <f t="shared" ref="E70:E122" si="3">D70/(D70+C70)</f>
        <v>5.6083371248118845E-2</v>
      </c>
      <c r="F70" s="138"/>
      <c r="G70" s="185" t="s">
        <v>11</v>
      </c>
      <c r="H70" s="63">
        <v>52.04</v>
      </c>
      <c r="I70" s="64">
        <v>350.61500000000001</v>
      </c>
      <c r="J70" s="64">
        <v>423.48700000000002</v>
      </c>
      <c r="K70" s="149">
        <f t="shared" si="1"/>
        <v>0.87711547225770803</v>
      </c>
      <c r="L70" s="62">
        <f t="shared" si="2"/>
        <v>0.82792387959960989</v>
      </c>
      <c r="M70" s="33"/>
    </row>
    <row r="71" spans="2:13" ht="16" thickBot="1" x14ac:dyDescent="0.25">
      <c r="B71" s="173" t="s">
        <v>84</v>
      </c>
      <c r="C71" s="54">
        <v>23299.812000000002</v>
      </c>
      <c r="D71" s="55">
        <v>992.13300000000004</v>
      </c>
      <c r="E71" s="56">
        <f t="shared" si="3"/>
        <v>4.0842056904047817E-2</v>
      </c>
      <c r="F71" s="139"/>
      <c r="G71" s="160" t="s">
        <v>83</v>
      </c>
      <c r="H71" s="57">
        <v>6850.5110000000004</v>
      </c>
      <c r="I71" s="58">
        <v>22539.167000000001</v>
      </c>
      <c r="J71" s="58">
        <v>30337.830999999998</v>
      </c>
      <c r="K71" s="150">
        <f t="shared" si="1"/>
        <v>0.77419245957299987</v>
      </c>
      <c r="L71" s="56">
        <f t="shared" si="2"/>
        <v>0.74293930241749984</v>
      </c>
      <c r="M71" s="33"/>
    </row>
    <row r="72" spans="2:13" ht="15" x14ac:dyDescent="0.2">
      <c r="B72" s="59" t="s">
        <v>8</v>
      </c>
      <c r="C72" s="60">
        <v>99.155000000000001</v>
      </c>
      <c r="D72" s="61">
        <v>15.228</v>
      </c>
      <c r="E72" s="62">
        <f t="shared" si="3"/>
        <v>0.1331316716644956</v>
      </c>
      <c r="F72" s="138"/>
      <c r="G72" s="159" t="s">
        <v>8</v>
      </c>
      <c r="H72" s="63">
        <v>463.346</v>
      </c>
      <c r="I72" s="64">
        <v>99.155000000000001</v>
      </c>
      <c r="J72" s="64">
        <v>577.72900000000004</v>
      </c>
      <c r="K72" s="149">
        <f t="shared" ref="K72:K122" si="4">(J72-H72)/J72</f>
        <v>0.19798729161942716</v>
      </c>
      <c r="L72" s="62">
        <f t="shared" ref="L72:L122" si="5">I72/J72</f>
        <v>0.17162891251780679</v>
      </c>
      <c r="M72" s="33"/>
    </row>
    <row r="73" spans="2:13" ht="15" x14ac:dyDescent="0.2">
      <c r="B73" s="59" t="s">
        <v>37</v>
      </c>
      <c r="C73" s="65">
        <v>5142.3090000000002</v>
      </c>
      <c r="D73" s="66">
        <v>302.767</v>
      </c>
      <c r="E73" s="62">
        <f t="shared" si="3"/>
        <v>5.5603815263551876E-2</v>
      </c>
      <c r="F73" s="138"/>
      <c r="G73" s="159" t="s">
        <v>37</v>
      </c>
      <c r="H73" s="67">
        <v>2099.4009999999998</v>
      </c>
      <c r="I73" s="68">
        <v>5142.3090000000002</v>
      </c>
      <c r="J73" s="68">
        <v>7544.4769999999999</v>
      </c>
      <c r="K73" s="149">
        <f t="shared" si="4"/>
        <v>0.72173008148874995</v>
      </c>
      <c r="L73" s="62">
        <f t="shared" si="5"/>
        <v>0.68159913536750127</v>
      </c>
      <c r="M73" s="33"/>
    </row>
    <row r="74" spans="2:13" ht="15" x14ac:dyDescent="0.2">
      <c r="B74" s="169" t="s">
        <v>13</v>
      </c>
      <c r="C74" s="63">
        <v>16378.257</v>
      </c>
      <c r="D74" s="64">
        <v>796.08699999999999</v>
      </c>
      <c r="E74" s="62">
        <f t="shared" si="3"/>
        <v>4.6353269737697107E-2</v>
      </c>
      <c r="F74" s="138"/>
      <c r="G74" s="182" t="s">
        <v>65</v>
      </c>
      <c r="H74" s="63">
        <v>5421.9880000000003</v>
      </c>
      <c r="I74" s="64">
        <v>16004.279</v>
      </c>
      <c r="J74" s="64">
        <v>22201.49</v>
      </c>
      <c r="K74" s="149">
        <f t="shared" si="4"/>
        <v>0.7557826974676024</v>
      </c>
      <c r="L74" s="62">
        <f t="shared" si="5"/>
        <v>0.72086508608206024</v>
      </c>
      <c r="M74" s="33"/>
    </row>
    <row r="75" spans="2:13" ht="15" x14ac:dyDescent="0.2">
      <c r="B75" s="171" t="s">
        <v>14</v>
      </c>
      <c r="C75" s="63">
        <v>4185.0820000000003</v>
      </c>
      <c r="D75" s="64">
        <v>253.16</v>
      </c>
      <c r="E75" s="62">
        <f t="shared" si="3"/>
        <v>5.7040603013535536E-2</v>
      </c>
      <c r="F75" s="138"/>
      <c r="G75" s="183" t="s">
        <v>14</v>
      </c>
      <c r="H75" s="63">
        <v>1788.9390000000001</v>
      </c>
      <c r="I75" s="64">
        <v>4185.0820000000003</v>
      </c>
      <c r="J75" s="64">
        <v>6227.1809999999996</v>
      </c>
      <c r="K75" s="149">
        <f t="shared" si="4"/>
        <v>0.71272089248730675</v>
      </c>
      <c r="L75" s="62">
        <f t="shared" si="5"/>
        <v>0.6720668629994857</v>
      </c>
      <c r="M75" s="33"/>
    </row>
    <row r="76" spans="2:13" ht="15" x14ac:dyDescent="0.2">
      <c r="B76" s="174" t="s">
        <v>0</v>
      </c>
      <c r="C76" s="60">
        <v>6378.48</v>
      </c>
      <c r="D76" s="61">
        <v>321.68</v>
      </c>
      <c r="E76" s="62">
        <f t="shared" si="3"/>
        <v>4.8010793772089028E-2</v>
      </c>
      <c r="F76" s="138"/>
      <c r="G76" s="184" t="s">
        <v>0</v>
      </c>
      <c r="H76" s="63">
        <v>2356.0520000000001</v>
      </c>
      <c r="I76" s="64">
        <v>6252.4219999999996</v>
      </c>
      <c r="J76" s="64">
        <v>8920.2800000000007</v>
      </c>
      <c r="K76" s="149">
        <f t="shared" si="4"/>
        <v>0.73587690072508938</v>
      </c>
      <c r="L76" s="62">
        <f t="shared" si="5"/>
        <v>0.70092216836242793</v>
      </c>
      <c r="M76" s="33"/>
    </row>
    <row r="77" spans="2:13" ht="15" x14ac:dyDescent="0.2">
      <c r="B77" s="172" t="s">
        <v>12</v>
      </c>
      <c r="C77" s="60">
        <v>1621.2270000000001</v>
      </c>
      <c r="D77" s="61">
        <v>104.602</v>
      </c>
      <c r="E77" s="62">
        <f t="shared" si="3"/>
        <v>6.0609712781509638E-2</v>
      </c>
      <c r="F77" s="138"/>
      <c r="G77" s="185" t="s">
        <v>12</v>
      </c>
      <c r="H77" s="63">
        <v>677.32799999999997</v>
      </c>
      <c r="I77" s="64">
        <v>1621.2270000000001</v>
      </c>
      <c r="J77" s="64">
        <v>2403.1570000000002</v>
      </c>
      <c r="K77" s="149">
        <f t="shared" si="4"/>
        <v>0.71815074920198729</v>
      </c>
      <c r="L77" s="62">
        <f t="shared" si="5"/>
        <v>0.67462383855902885</v>
      </c>
      <c r="M77" s="33"/>
    </row>
    <row r="78" spans="2:13" ht="15" x14ac:dyDescent="0.2">
      <c r="B78" s="174" t="s">
        <v>1</v>
      </c>
      <c r="C78" s="60">
        <v>6039.8980000000001</v>
      </c>
      <c r="D78" s="61">
        <v>299.709</v>
      </c>
      <c r="E78" s="62">
        <f t="shared" si="3"/>
        <v>4.7275643427108334E-2</v>
      </c>
      <c r="F78" s="138"/>
      <c r="G78" s="184" t="s">
        <v>1</v>
      </c>
      <c r="H78" s="63">
        <v>1800.136</v>
      </c>
      <c r="I78" s="64">
        <v>5891.5389999999998</v>
      </c>
      <c r="J78" s="64">
        <v>7984.616</v>
      </c>
      <c r="K78" s="149">
        <f t="shared" si="4"/>
        <v>0.77454945860890489</v>
      </c>
      <c r="L78" s="62">
        <f t="shared" si="5"/>
        <v>0.73786128224575853</v>
      </c>
      <c r="M78" s="33"/>
    </row>
    <row r="79" spans="2:13" ht="15" x14ac:dyDescent="0.2">
      <c r="B79" s="172" t="s">
        <v>7</v>
      </c>
      <c r="C79" s="60">
        <v>1516.5350000000001</v>
      </c>
      <c r="D79" s="61">
        <v>94.704999999999998</v>
      </c>
      <c r="E79" s="62">
        <f t="shared" si="3"/>
        <v>5.8777711576177352E-2</v>
      </c>
      <c r="F79" s="138"/>
      <c r="G79" s="185" t="s">
        <v>7</v>
      </c>
      <c r="H79" s="63">
        <v>527.01099999999997</v>
      </c>
      <c r="I79" s="64">
        <v>1516.5350000000001</v>
      </c>
      <c r="J79" s="64">
        <v>2138.2510000000002</v>
      </c>
      <c r="K79" s="149">
        <f t="shared" si="4"/>
        <v>0.753531741596286</v>
      </c>
      <c r="L79" s="62">
        <f t="shared" si="5"/>
        <v>0.70924087022524485</v>
      </c>
      <c r="M79" s="33"/>
    </row>
    <row r="80" spans="2:13" ht="15" x14ac:dyDescent="0.2">
      <c r="B80" s="174" t="s">
        <v>9</v>
      </c>
      <c r="C80" s="60">
        <v>3959.8789999999999</v>
      </c>
      <c r="D80" s="61">
        <v>174.69800000000001</v>
      </c>
      <c r="E80" s="62">
        <f t="shared" si="3"/>
        <v>4.2252931799311028E-2</v>
      </c>
      <c r="F80" s="138"/>
      <c r="G80" s="184" t="s">
        <v>9</v>
      </c>
      <c r="H80" s="63">
        <v>1265.8</v>
      </c>
      <c r="I80" s="64">
        <v>3860.3180000000002</v>
      </c>
      <c r="J80" s="64">
        <v>5296.5940000000001</v>
      </c>
      <c r="K80" s="149">
        <f t="shared" si="4"/>
        <v>0.76101623043034827</v>
      </c>
      <c r="L80" s="62">
        <f t="shared" si="5"/>
        <v>0.72883026337302803</v>
      </c>
      <c r="M80" s="33"/>
    </row>
    <row r="81" spans="2:13" ht="15" x14ac:dyDescent="0.2">
      <c r="B81" s="172" t="s">
        <v>10</v>
      </c>
      <c r="C81" s="60">
        <v>1047.32</v>
      </c>
      <c r="D81" s="61">
        <v>53.853000000000002</v>
      </c>
      <c r="E81" s="62">
        <f t="shared" si="3"/>
        <v>4.8905122083451012E-2</v>
      </c>
      <c r="F81" s="138"/>
      <c r="G81" s="185" t="s">
        <v>10</v>
      </c>
      <c r="H81" s="63">
        <v>584.6</v>
      </c>
      <c r="I81" s="64">
        <v>1047.32</v>
      </c>
      <c r="J81" s="64">
        <v>1685.7729999999999</v>
      </c>
      <c r="K81" s="149">
        <f t="shared" si="4"/>
        <v>0.65321546851207124</v>
      </c>
      <c r="L81" s="62">
        <f t="shared" si="5"/>
        <v>0.62126988627768986</v>
      </c>
      <c r="M81" s="33"/>
    </row>
    <row r="82" spans="2:13" ht="15" x14ac:dyDescent="0.2">
      <c r="B82" s="174" t="s">
        <v>2</v>
      </c>
      <c r="C82" s="60">
        <v>6822.4</v>
      </c>
      <c r="D82" s="61">
        <v>180.81700000000001</v>
      </c>
      <c r="E82" s="62">
        <f t="shared" si="3"/>
        <v>2.5819134263582011E-2</v>
      </c>
      <c r="F82" s="138"/>
      <c r="G82" s="184" t="s">
        <v>2</v>
      </c>
      <c r="H82" s="63">
        <v>1428.5229999999999</v>
      </c>
      <c r="I82" s="64">
        <v>6534.8879999999999</v>
      </c>
      <c r="J82" s="64">
        <v>8136.3410000000003</v>
      </c>
      <c r="K82" s="149">
        <f t="shared" si="4"/>
        <v>0.82442685231604718</v>
      </c>
      <c r="L82" s="62">
        <f t="shared" si="5"/>
        <v>0.8031728267042888</v>
      </c>
      <c r="M82" s="33"/>
    </row>
    <row r="83" spans="2:13" ht="16" thickBot="1" x14ac:dyDescent="0.25">
      <c r="B83" s="172" t="s">
        <v>11</v>
      </c>
      <c r="C83" s="73">
        <v>705.81299999999999</v>
      </c>
      <c r="D83" s="74">
        <v>37.087000000000003</v>
      </c>
      <c r="E83" s="75">
        <f t="shared" si="3"/>
        <v>4.9921927581101096E-2</v>
      </c>
      <c r="F83" s="138"/>
      <c r="G83" s="185" t="s">
        <v>11</v>
      </c>
      <c r="H83" s="63">
        <v>234.75</v>
      </c>
      <c r="I83" s="64">
        <v>705.81299999999999</v>
      </c>
      <c r="J83" s="64">
        <v>977.65</v>
      </c>
      <c r="K83" s="149">
        <f t="shared" si="4"/>
        <v>0.75988339385260573</v>
      </c>
      <c r="L83" s="62">
        <f t="shared" si="5"/>
        <v>0.72194855009461467</v>
      </c>
      <c r="M83" s="33"/>
    </row>
    <row r="84" spans="2:13" ht="16" thickBot="1" x14ac:dyDescent="0.25">
      <c r="B84" s="173" t="s">
        <v>82</v>
      </c>
      <c r="C84" s="54">
        <v>11707.929</v>
      </c>
      <c r="D84" s="55">
        <v>555.46299999999997</v>
      </c>
      <c r="E84" s="56">
        <f t="shared" si="3"/>
        <v>4.5294401418465621E-2</v>
      </c>
      <c r="F84" s="139"/>
      <c r="G84" s="160" t="s">
        <v>81</v>
      </c>
      <c r="H84" s="57">
        <v>3380.701</v>
      </c>
      <c r="I84" s="58">
        <v>11439.335999999999</v>
      </c>
      <c r="J84" s="58">
        <v>15358.896000000001</v>
      </c>
      <c r="K84" s="150">
        <f t="shared" si="4"/>
        <v>0.779886457985001</v>
      </c>
      <c r="L84" s="56">
        <f t="shared" si="5"/>
        <v>0.74480197014160388</v>
      </c>
      <c r="M84" s="33"/>
    </row>
    <row r="85" spans="2:13" ht="15" x14ac:dyDescent="0.2">
      <c r="B85" s="59" t="s">
        <v>8</v>
      </c>
      <c r="C85" s="60">
        <v>54.634999999999998</v>
      </c>
      <c r="D85" s="61">
        <v>6.7130000000000001</v>
      </c>
      <c r="E85" s="62">
        <f t="shared" si="3"/>
        <v>0.10942492012779553</v>
      </c>
      <c r="F85" s="138"/>
      <c r="G85" s="159" t="s">
        <v>8</v>
      </c>
      <c r="H85" s="63">
        <v>251.39400000000001</v>
      </c>
      <c r="I85" s="64">
        <v>54.634999999999998</v>
      </c>
      <c r="J85" s="64">
        <v>312.74200000000002</v>
      </c>
      <c r="K85" s="149">
        <f t="shared" si="4"/>
        <v>0.19616169238541675</v>
      </c>
      <c r="L85" s="62">
        <f t="shared" si="5"/>
        <v>0.17469671486400928</v>
      </c>
      <c r="M85" s="33"/>
    </row>
    <row r="86" spans="2:13" ht="15" x14ac:dyDescent="0.2">
      <c r="B86" s="59" t="s">
        <v>37</v>
      </c>
      <c r="C86" s="65">
        <v>3203.0450000000001</v>
      </c>
      <c r="D86" s="66">
        <v>179.065</v>
      </c>
      <c r="E86" s="62">
        <f t="shared" si="3"/>
        <v>5.294475933662713E-2</v>
      </c>
      <c r="F86" s="138"/>
      <c r="G86" s="159" t="s">
        <v>37</v>
      </c>
      <c r="H86" s="67">
        <v>1091.3499999999999</v>
      </c>
      <c r="I86" s="68">
        <v>3203.0450000000001</v>
      </c>
      <c r="J86" s="68">
        <v>4473.46</v>
      </c>
      <c r="K86" s="149">
        <f t="shared" si="4"/>
        <v>0.7560389497167741</v>
      </c>
      <c r="L86" s="62">
        <f t="shared" si="5"/>
        <v>0.71601064947490312</v>
      </c>
      <c r="M86" s="33"/>
    </row>
    <row r="87" spans="2:13" ht="15" x14ac:dyDescent="0.2">
      <c r="B87" s="169" t="s">
        <v>13</v>
      </c>
      <c r="C87" s="63">
        <v>10380.385</v>
      </c>
      <c r="D87" s="64">
        <v>510.01600000000002</v>
      </c>
      <c r="E87" s="62">
        <f t="shared" si="3"/>
        <v>4.6831700687605539E-2</v>
      </c>
      <c r="F87" s="138"/>
      <c r="G87" s="182" t="s">
        <v>65</v>
      </c>
      <c r="H87" s="63">
        <v>3149.8470000000002</v>
      </c>
      <c r="I87" s="64">
        <v>10217.638999999999</v>
      </c>
      <c r="J87" s="64">
        <v>13869.826999999999</v>
      </c>
      <c r="K87" s="149">
        <f t="shared" si="4"/>
        <v>0.77289933032329816</v>
      </c>
      <c r="L87" s="62">
        <f t="shared" si="5"/>
        <v>0.73668107035509522</v>
      </c>
      <c r="M87" s="33"/>
    </row>
    <row r="88" spans="2:13" ht="15" x14ac:dyDescent="0.2">
      <c r="B88" s="171" t="s">
        <v>14</v>
      </c>
      <c r="C88" s="63">
        <v>2988.9609999999998</v>
      </c>
      <c r="D88" s="64">
        <v>170.989</v>
      </c>
      <c r="E88" s="62">
        <f t="shared" si="3"/>
        <v>5.4111299229418194E-2</v>
      </c>
      <c r="F88" s="138"/>
      <c r="G88" s="183" t="s">
        <v>14</v>
      </c>
      <c r="H88" s="63">
        <v>1051.4670000000001</v>
      </c>
      <c r="I88" s="64">
        <v>2988.9609999999998</v>
      </c>
      <c r="J88" s="64">
        <v>4211.4170000000004</v>
      </c>
      <c r="K88" s="149">
        <f t="shared" si="4"/>
        <v>0.75032940219408339</v>
      </c>
      <c r="L88" s="62">
        <f t="shared" si="5"/>
        <v>0.70972810339132875</v>
      </c>
      <c r="M88" s="33"/>
    </row>
    <row r="89" spans="2:13" ht="15" x14ac:dyDescent="0.2">
      <c r="B89" s="174" t="s">
        <v>0</v>
      </c>
      <c r="C89" s="60">
        <v>5551.1220000000003</v>
      </c>
      <c r="D89" s="61">
        <v>274.69200000000001</v>
      </c>
      <c r="E89" s="62">
        <f t="shared" si="3"/>
        <v>4.7150835917521568E-2</v>
      </c>
      <c r="F89" s="138"/>
      <c r="G89" s="184" t="s">
        <v>0</v>
      </c>
      <c r="H89" s="63">
        <v>1861.7349999999999</v>
      </c>
      <c r="I89" s="64">
        <v>5469.9260000000004</v>
      </c>
      <c r="J89" s="64">
        <v>7600.4390000000003</v>
      </c>
      <c r="K89" s="149">
        <f t="shared" si="4"/>
        <v>0.75504901756332765</v>
      </c>
      <c r="L89" s="62">
        <f t="shared" si="5"/>
        <v>0.71968553395402557</v>
      </c>
      <c r="M89" s="33"/>
    </row>
    <row r="90" spans="2:13" ht="15" x14ac:dyDescent="0.2">
      <c r="B90" s="172" t="s">
        <v>12</v>
      </c>
      <c r="C90" s="60">
        <v>1487.51</v>
      </c>
      <c r="D90" s="61">
        <v>95.147999999999996</v>
      </c>
      <c r="E90" s="62">
        <f t="shared" si="3"/>
        <v>6.0119116069296083E-2</v>
      </c>
      <c r="F90" s="138"/>
      <c r="G90" s="185" t="s">
        <v>12</v>
      </c>
      <c r="H90" s="63">
        <v>576.13699999999994</v>
      </c>
      <c r="I90" s="64">
        <v>1487.51</v>
      </c>
      <c r="J90" s="64">
        <v>2158.7950000000001</v>
      </c>
      <c r="K90" s="149">
        <f t="shared" si="4"/>
        <v>0.73312102353396225</v>
      </c>
      <c r="L90" s="62">
        <f t="shared" si="5"/>
        <v>0.68904643562728274</v>
      </c>
      <c r="M90" s="33"/>
    </row>
    <row r="91" spans="2:13" ht="15" x14ac:dyDescent="0.2">
      <c r="B91" s="174" t="s">
        <v>1</v>
      </c>
      <c r="C91" s="60">
        <v>3339.4290000000001</v>
      </c>
      <c r="D91" s="61">
        <v>168.405</v>
      </c>
      <c r="E91" s="62">
        <f t="shared" si="3"/>
        <v>4.8008258087469356E-2</v>
      </c>
      <c r="F91" s="138"/>
      <c r="G91" s="184" t="s">
        <v>1</v>
      </c>
      <c r="H91" s="63">
        <v>891.80700000000002</v>
      </c>
      <c r="I91" s="64">
        <v>3286.348</v>
      </c>
      <c r="J91" s="64">
        <v>4344.799</v>
      </c>
      <c r="K91" s="149">
        <f t="shared" si="4"/>
        <v>0.79474148286261348</v>
      </c>
      <c r="L91" s="62">
        <f t="shared" si="5"/>
        <v>0.75638665908365377</v>
      </c>
      <c r="M91" s="33"/>
    </row>
    <row r="92" spans="2:13" ht="15" x14ac:dyDescent="0.2">
      <c r="B92" s="172" t="s">
        <v>7</v>
      </c>
      <c r="C92" s="60">
        <v>1068.0440000000001</v>
      </c>
      <c r="D92" s="61">
        <v>56.040999999999997</v>
      </c>
      <c r="E92" s="62">
        <f t="shared" si="3"/>
        <v>4.9854770769114432E-2</v>
      </c>
      <c r="F92" s="138"/>
      <c r="G92" s="185" t="s">
        <v>7</v>
      </c>
      <c r="H92" s="63">
        <v>321.49799999999999</v>
      </c>
      <c r="I92" s="64">
        <v>1068.0440000000001</v>
      </c>
      <c r="J92" s="64">
        <v>1445.5830000000001</v>
      </c>
      <c r="K92" s="149">
        <f t="shared" si="4"/>
        <v>0.77759976424736588</v>
      </c>
      <c r="L92" s="62">
        <f t="shared" si="5"/>
        <v>0.73883270625069608</v>
      </c>
      <c r="M92" s="33"/>
    </row>
    <row r="93" spans="2:13" ht="24.75" customHeight="1" x14ac:dyDescent="0.2">
      <c r="B93" s="174" t="s">
        <v>9</v>
      </c>
      <c r="C93" s="60">
        <v>1489.8340000000001</v>
      </c>
      <c r="D93" s="61">
        <v>66.918999999999997</v>
      </c>
      <c r="E93" s="62">
        <f t="shared" si="3"/>
        <v>4.298626692866498E-2</v>
      </c>
      <c r="F93" s="138"/>
      <c r="G93" s="184" t="s">
        <v>9</v>
      </c>
      <c r="H93" s="63">
        <v>396.30500000000001</v>
      </c>
      <c r="I93" s="64">
        <v>1461.365</v>
      </c>
      <c r="J93" s="64">
        <v>1924.5889999999999</v>
      </c>
      <c r="K93" s="149">
        <f t="shared" si="4"/>
        <v>0.79408330817644701</v>
      </c>
      <c r="L93" s="62">
        <f t="shared" si="5"/>
        <v>0.75931276755712518</v>
      </c>
      <c r="M93" s="33"/>
    </row>
    <row r="94" spans="2:13" ht="15" x14ac:dyDescent="0.2">
      <c r="B94" s="172" t="s">
        <v>10</v>
      </c>
      <c r="C94" s="60">
        <v>433.40699999999998</v>
      </c>
      <c r="D94" s="61">
        <v>19.8</v>
      </c>
      <c r="E94" s="62">
        <f t="shared" si="3"/>
        <v>4.3688645585791927E-2</v>
      </c>
      <c r="F94" s="138"/>
      <c r="G94" s="185" t="s">
        <v>10</v>
      </c>
      <c r="H94" s="63">
        <v>153.83199999999999</v>
      </c>
      <c r="I94" s="64">
        <v>433.40699999999998</v>
      </c>
      <c r="J94" s="64">
        <v>607.03899999999999</v>
      </c>
      <c r="K94" s="149">
        <f t="shared" si="4"/>
        <v>0.74658629840916313</v>
      </c>
      <c r="L94" s="62">
        <f t="shared" si="5"/>
        <v>0.71396895421875695</v>
      </c>
      <c r="M94" s="33"/>
    </row>
    <row r="95" spans="2:13" ht="15" x14ac:dyDescent="0.2">
      <c r="B95" s="174" t="s">
        <v>2</v>
      </c>
      <c r="C95" s="60">
        <v>1272.9100000000001</v>
      </c>
      <c r="D95" s="61">
        <v>38.734999999999999</v>
      </c>
      <c r="E95" s="62">
        <f t="shared" si="3"/>
        <v>2.9531618692557819E-2</v>
      </c>
      <c r="F95" s="138"/>
      <c r="G95" s="184" t="s">
        <v>2</v>
      </c>
      <c r="H95" s="63">
        <v>230.85400000000001</v>
      </c>
      <c r="I95" s="64">
        <v>1221.6969999999999</v>
      </c>
      <c r="J95" s="64">
        <v>1489.069</v>
      </c>
      <c r="K95" s="149">
        <f t="shared" si="4"/>
        <v>0.84496756026752284</v>
      </c>
      <c r="L95" s="62">
        <f t="shared" si="5"/>
        <v>0.82044351201992649</v>
      </c>
      <c r="M95" s="33"/>
    </row>
    <row r="96" spans="2:13" ht="16" thickBot="1" x14ac:dyDescent="0.25">
      <c r="B96" s="172" t="s">
        <v>11</v>
      </c>
      <c r="C96" s="73">
        <v>181.34899999999999</v>
      </c>
      <c r="D96" s="74">
        <v>8.0760000000000005</v>
      </c>
      <c r="E96" s="75">
        <f t="shared" si="3"/>
        <v>4.2634287976771816E-2</v>
      </c>
      <c r="F96" s="138"/>
      <c r="G96" s="185" t="s">
        <v>11</v>
      </c>
      <c r="H96" s="63">
        <v>37.637999999999998</v>
      </c>
      <c r="I96" s="64">
        <v>181.34899999999999</v>
      </c>
      <c r="J96" s="64">
        <v>227.06299999999999</v>
      </c>
      <c r="K96" s="149">
        <f t="shared" si="4"/>
        <v>0.83423983652114164</v>
      </c>
      <c r="L96" s="62">
        <f t="shared" si="5"/>
        <v>0.79867261508920429</v>
      </c>
      <c r="M96" s="33"/>
    </row>
    <row r="97" spans="2:13" ht="16" thickBot="1" x14ac:dyDescent="0.25">
      <c r="B97" s="173" t="s">
        <v>15</v>
      </c>
      <c r="C97" s="54">
        <v>9485.2389999999996</v>
      </c>
      <c r="D97" s="55">
        <v>316.286</v>
      </c>
      <c r="E97" s="56">
        <f t="shared" si="3"/>
        <v>3.2269060171758991E-2</v>
      </c>
      <c r="F97" s="139"/>
      <c r="G97" s="158" t="s">
        <v>67</v>
      </c>
      <c r="H97" s="57">
        <v>2335.1559999999999</v>
      </c>
      <c r="I97" s="58">
        <v>8986.6990000000005</v>
      </c>
      <c r="J97" s="58">
        <v>11613.686</v>
      </c>
      <c r="K97" s="150">
        <f t="shared" si="4"/>
        <v>0.79893067541175122</v>
      </c>
      <c r="L97" s="56">
        <f t="shared" si="5"/>
        <v>0.77380247752522335</v>
      </c>
      <c r="M97" s="33"/>
    </row>
    <row r="98" spans="2:13" ht="15" x14ac:dyDescent="0.2">
      <c r="B98" s="59" t="s">
        <v>8</v>
      </c>
      <c r="C98" s="60">
        <v>28.183</v>
      </c>
      <c r="D98" s="61">
        <v>5.6790000000000003</v>
      </c>
      <c r="E98" s="62">
        <f t="shared" si="3"/>
        <v>0.16771011753588091</v>
      </c>
      <c r="F98" s="138"/>
      <c r="G98" s="159" t="s">
        <v>8</v>
      </c>
      <c r="H98" s="63">
        <v>92.144000000000005</v>
      </c>
      <c r="I98" s="64">
        <v>28.183</v>
      </c>
      <c r="J98" s="64">
        <v>126.006</v>
      </c>
      <c r="K98" s="149">
        <f t="shared" si="4"/>
        <v>0.26873323492532097</v>
      </c>
      <c r="L98" s="62">
        <f t="shared" si="5"/>
        <v>0.22366395251019794</v>
      </c>
      <c r="M98" s="33"/>
    </row>
    <row r="99" spans="2:13" ht="15" x14ac:dyDescent="0.2">
      <c r="B99" s="59" t="s">
        <v>37</v>
      </c>
      <c r="C99" s="65">
        <v>1134.2049999999999</v>
      </c>
      <c r="D99" s="66">
        <v>58.503999999999998</v>
      </c>
      <c r="E99" s="62">
        <f t="shared" si="3"/>
        <v>4.9051361228933464E-2</v>
      </c>
      <c r="F99" s="138"/>
      <c r="G99" s="159" t="s">
        <v>37</v>
      </c>
      <c r="H99" s="67">
        <v>413.14499999999998</v>
      </c>
      <c r="I99" s="68">
        <v>1134.2049999999999</v>
      </c>
      <c r="J99" s="68">
        <v>1605.854</v>
      </c>
      <c r="K99" s="149">
        <f t="shared" si="4"/>
        <v>0.74272567742771134</v>
      </c>
      <c r="L99" s="62">
        <f t="shared" si="5"/>
        <v>0.70629397193020027</v>
      </c>
      <c r="M99" s="33"/>
    </row>
    <row r="100" spans="2:13" ht="12.75" customHeight="1" x14ac:dyDescent="0.2">
      <c r="B100" s="169" t="s">
        <v>13</v>
      </c>
      <c r="C100" s="63">
        <v>5712.567</v>
      </c>
      <c r="D100" s="64">
        <v>227.46100000000001</v>
      </c>
      <c r="E100" s="62">
        <f t="shared" si="3"/>
        <v>3.8292917137764337E-2</v>
      </c>
      <c r="F100" s="138"/>
      <c r="G100" s="182" t="s">
        <v>65</v>
      </c>
      <c r="H100" s="63">
        <v>1764.2639999999999</v>
      </c>
      <c r="I100" s="64">
        <v>5479.7079999999996</v>
      </c>
      <c r="J100" s="64">
        <v>7459.0640000000003</v>
      </c>
      <c r="K100" s="149">
        <f t="shared" si="4"/>
        <v>0.76347380851002211</v>
      </c>
      <c r="L100" s="62">
        <f t="shared" si="5"/>
        <v>0.73463748266538531</v>
      </c>
      <c r="M100" s="33"/>
    </row>
    <row r="101" spans="2:13" ht="15" x14ac:dyDescent="0.2">
      <c r="B101" s="171" t="s">
        <v>14</v>
      </c>
      <c r="C101" s="63">
        <v>810.577</v>
      </c>
      <c r="D101" s="64">
        <v>47.575000000000003</v>
      </c>
      <c r="E101" s="62">
        <f t="shared" si="3"/>
        <v>5.5438896605729523E-2</v>
      </c>
      <c r="F101" s="138"/>
      <c r="G101" s="183" t="s">
        <v>14</v>
      </c>
      <c r="H101" s="63">
        <v>359.12599999999998</v>
      </c>
      <c r="I101" s="64">
        <v>810.577</v>
      </c>
      <c r="J101" s="64">
        <v>1217.278</v>
      </c>
      <c r="K101" s="149">
        <f t="shared" si="4"/>
        <v>0.7049761845691781</v>
      </c>
      <c r="L101" s="62">
        <f t="shared" si="5"/>
        <v>0.6658930827633458</v>
      </c>
      <c r="M101" s="33"/>
    </row>
    <row r="102" spans="2:13" ht="15" x14ac:dyDescent="0.2">
      <c r="B102" s="174" t="s">
        <v>0</v>
      </c>
      <c r="C102" s="60">
        <v>1263.3320000000001</v>
      </c>
      <c r="D102" s="61">
        <v>66.385999999999996</v>
      </c>
      <c r="E102" s="62">
        <f t="shared" si="3"/>
        <v>4.9924871288498755E-2</v>
      </c>
      <c r="F102" s="138"/>
      <c r="G102" s="184" t="s">
        <v>0</v>
      </c>
      <c r="H102" s="63">
        <v>526.096</v>
      </c>
      <c r="I102" s="64">
        <v>1206.4770000000001</v>
      </c>
      <c r="J102" s="64">
        <v>1794.999</v>
      </c>
      <c r="K102" s="149">
        <f t="shared" si="4"/>
        <v>0.70691014312542788</v>
      </c>
      <c r="L102" s="62">
        <f t="shared" si="5"/>
        <v>0.67213240787320772</v>
      </c>
      <c r="M102" s="33"/>
    </row>
    <row r="103" spans="2:13" ht="15" x14ac:dyDescent="0.2">
      <c r="B103" s="172" t="s">
        <v>12</v>
      </c>
      <c r="C103" s="60">
        <v>131.75299999999999</v>
      </c>
      <c r="D103" s="61">
        <v>13.461</v>
      </c>
      <c r="E103" s="62">
        <f t="shared" si="3"/>
        <v>9.2697673778010387E-2</v>
      </c>
      <c r="F103" s="138"/>
      <c r="G103" s="185" t="s">
        <v>12</v>
      </c>
      <c r="H103" s="63">
        <v>58.719000000000001</v>
      </c>
      <c r="I103" s="64">
        <v>131.75299999999999</v>
      </c>
      <c r="J103" s="64">
        <v>203.93299999999999</v>
      </c>
      <c r="K103" s="149">
        <f t="shared" si="4"/>
        <v>0.71206719854069722</v>
      </c>
      <c r="L103" s="62">
        <f t="shared" si="5"/>
        <v>0.64606022566234989</v>
      </c>
      <c r="M103" s="33"/>
    </row>
    <row r="104" spans="2:13" ht="15" x14ac:dyDescent="0.2">
      <c r="B104" s="174" t="s">
        <v>1</v>
      </c>
      <c r="C104" s="60">
        <v>2336.4899999999998</v>
      </c>
      <c r="D104" s="61">
        <v>86.706000000000003</v>
      </c>
      <c r="E104" s="62">
        <f t="shared" si="3"/>
        <v>3.5781670157923669E-2</v>
      </c>
      <c r="F104" s="138"/>
      <c r="G104" s="184" t="s">
        <v>1</v>
      </c>
      <c r="H104" s="63">
        <v>685.077</v>
      </c>
      <c r="I104" s="64">
        <v>2241.6149999999998</v>
      </c>
      <c r="J104" s="64">
        <v>3009.21</v>
      </c>
      <c r="K104" s="149">
        <f t="shared" si="4"/>
        <v>0.77233991645647859</v>
      </c>
      <c r="L104" s="62">
        <f t="shared" si="5"/>
        <v>0.74491810142861403</v>
      </c>
      <c r="M104" s="33"/>
    </row>
    <row r="105" spans="2:13" ht="15" x14ac:dyDescent="0.2">
      <c r="B105" s="172" t="s">
        <v>7</v>
      </c>
      <c r="C105" s="60">
        <v>300.77800000000002</v>
      </c>
      <c r="D105" s="61">
        <v>14.446999999999999</v>
      </c>
      <c r="E105" s="62">
        <f t="shared" si="3"/>
        <v>4.5830755809342524E-2</v>
      </c>
      <c r="F105" s="138"/>
      <c r="G105" s="185" t="s">
        <v>7</v>
      </c>
      <c r="H105" s="63">
        <v>111.462</v>
      </c>
      <c r="I105" s="64">
        <v>300.77800000000002</v>
      </c>
      <c r="J105" s="64">
        <v>426.68700000000001</v>
      </c>
      <c r="K105" s="149">
        <f t="shared" si="4"/>
        <v>0.73877338658079583</v>
      </c>
      <c r="L105" s="62">
        <f t="shared" si="5"/>
        <v>0.70491484390197034</v>
      </c>
      <c r="M105" s="33"/>
    </row>
    <row r="106" spans="2:13" ht="15" x14ac:dyDescent="0.2">
      <c r="B106" s="174" t="s">
        <v>9</v>
      </c>
      <c r="C106" s="60">
        <v>2112.7449999999999</v>
      </c>
      <c r="D106" s="61">
        <v>74.369</v>
      </c>
      <c r="E106" s="62">
        <f t="shared" si="3"/>
        <v>3.4003257260481166E-2</v>
      </c>
      <c r="F106" s="138"/>
      <c r="G106" s="184" t="s">
        <v>9</v>
      </c>
      <c r="H106" s="63">
        <v>553.09100000000001</v>
      </c>
      <c r="I106" s="64">
        <v>2031.616</v>
      </c>
      <c r="J106" s="64">
        <v>2654.855</v>
      </c>
      <c r="K106" s="149">
        <f t="shared" si="4"/>
        <v>0.79166809486770473</v>
      </c>
      <c r="L106" s="62">
        <f t="shared" si="5"/>
        <v>0.76524555955033324</v>
      </c>
      <c r="M106" s="33"/>
    </row>
    <row r="107" spans="2:13" ht="15" x14ac:dyDescent="0.2">
      <c r="B107" s="172" t="s">
        <v>10</v>
      </c>
      <c r="C107" s="60">
        <v>378.04599999999999</v>
      </c>
      <c r="D107" s="61">
        <v>19.667000000000002</v>
      </c>
      <c r="E107" s="62">
        <f t="shared" si="3"/>
        <v>4.9450231699743288E-2</v>
      </c>
      <c r="F107" s="138"/>
      <c r="G107" s="185" t="s">
        <v>10</v>
      </c>
      <c r="H107" s="63">
        <v>188.94499999999999</v>
      </c>
      <c r="I107" s="64">
        <v>378.04599999999999</v>
      </c>
      <c r="J107" s="64">
        <v>586.65800000000002</v>
      </c>
      <c r="K107" s="149">
        <f t="shared" si="4"/>
        <v>0.67792990123717733</v>
      </c>
      <c r="L107" s="62">
        <f t="shared" si="5"/>
        <v>0.64440611054481489</v>
      </c>
      <c r="M107" s="33"/>
    </row>
    <row r="108" spans="2:13" ht="15" x14ac:dyDescent="0.2">
      <c r="B108" s="174" t="s">
        <v>2</v>
      </c>
      <c r="C108" s="60">
        <v>3744.49</v>
      </c>
      <c r="D108" s="61">
        <v>83.147000000000006</v>
      </c>
      <c r="E108" s="62">
        <f t="shared" si="3"/>
        <v>2.1722801822638881E-2</v>
      </c>
      <c r="F108" s="138"/>
      <c r="G108" s="184" t="s">
        <v>2</v>
      </c>
      <c r="H108" s="63">
        <v>570.89200000000005</v>
      </c>
      <c r="I108" s="64">
        <v>3506.991</v>
      </c>
      <c r="J108" s="64">
        <v>4154.6220000000003</v>
      </c>
      <c r="K108" s="149">
        <f t="shared" si="4"/>
        <v>0.86258870241384178</v>
      </c>
      <c r="L108" s="62">
        <f t="shared" si="5"/>
        <v>0.84411794863648237</v>
      </c>
      <c r="M108" s="33"/>
    </row>
    <row r="109" spans="2:13" ht="16" thickBot="1" x14ac:dyDescent="0.25">
      <c r="B109" s="172" t="s">
        <v>11</v>
      </c>
      <c r="C109" s="73">
        <v>264.673</v>
      </c>
      <c r="D109" s="74">
        <v>9.452</v>
      </c>
      <c r="E109" s="75">
        <f t="shared" si="3"/>
        <v>3.4480620155038756E-2</v>
      </c>
      <c r="F109" s="138"/>
      <c r="G109" s="185" t="s">
        <v>11</v>
      </c>
      <c r="H109" s="63">
        <v>48.241999999999997</v>
      </c>
      <c r="I109" s="64">
        <v>264.673</v>
      </c>
      <c r="J109" s="64">
        <v>322.36700000000002</v>
      </c>
      <c r="K109" s="149">
        <f t="shared" si="4"/>
        <v>0.85035068726017238</v>
      </c>
      <c r="L109" s="62">
        <f t="shared" si="5"/>
        <v>0.82103006821417823</v>
      </c>
      <c r="M109" s="33"/>
    </row>
    <row r="110" spans="2:13" ht="16" thickBot="1" x14ac:dyDescent="0.25">
      <c r="B110" s="173" t="s">
        <v>79</v>
      </c>
      <c r="C110" s="54">
        <v>3122.9839999999999</v>
      </c>
      <c r="D110" s="55">
        <v>117.861</v>
      </c>
      <c r="E110" s="56">
        <f t="shared" si="3"/>
        <v>3.6367367152702459E-2</v>
      </c>
      <c r="F110" s="139"/>
      <c r="G110" s="160" t="s">
        <v>80</v>
      </c>
      <c r="H110" s="57">
        <v>785.67700000000002</v>
      </c>
      <c r="I110" s="58">
        <v>3014.64</v>
      </c>
      <c r="J110" s="58">
        <v>3913.194</v>
      </c>
      <c r="K110" s="150">
        <f t="shared" si="4"/>
        <v>0.79922360097659351</v>
      </c>
      <c r="L110" s="56">
        <f t="shared" si="5"/>
        <v>0.77037836611218358</v>
      </c>
    </row>
    <row r="111" spans="2:13" ht="15" x14ac:dyDescent="0.2">
      <c r="B111" s="187" t="s">
        <v>8</v>
      </c>
      <c r="C111" s="88">
        <v>6.7160000000000002</v>
      </c>
      <c r="D111" s="89">
        <v>1.006</v>
      </c>
      <c r="E111" s="90">
        <f t="shared" si="3"/>
        <v>0.13027713027713028</v>
      </c>
      <c r="F111" s="140"/>
      <c r="G111" s="159" t="s">
        <v>8</v>
      </c>
      <c r="H111" s="91">
        <v>31.376999999999999</v>
      </c>
      <c r="I111" s="92">
        <v>6.7160000000000002</v>
      </c>
      <c r="J111" s="92">
        <v>39.098999999999997</v>
      </c>
      <c r="K111" s="148">
        <f t="shared" si="4"/>
        <v>0.1974986572546612</v>
      </c>
      <c r="L111" s="90">
        <f t="shared" si="5"/>
        <v>0.17176909895393747</v>
      </c>
    </row>
    <row r="112" spans="2:13" ht="15" x14ac:dyDescent="0.2">
      <c r="B112" s="159" t="s">
        <v>37</v>
      </c>
      <c r="C112" s="65">
        <v>463.51799999999997</v>
      </c>
      <c r="D112" s="66">
        <v>27.010999999999999</v>
      </c>
      <c r="E112" s="62">
        <f t="shared" si="3"/>
        <v>5.5065042026057581E-2</v>
      </c>
      <c r="F112" s="138"/>
      <c r="G112" s="159" t="s">
        <v>37</v>
      </c>
      <c r="H112" s="67">
        <v>107.902</v>
      </c>
      <c r="I112" s="68">
        <v>463.51799999999997</v>
      </c>
      <c r="J112" s="68">
        <v>598.43100000000004</v>
      </c>
      <c r="K112" s="149">
        <f t="shared" si="4"/>
        <v>0.81969182746214686</v>
      </c>
      <c r="L112" s="62">
        <f t="shared" si="5"/>
        <v>0.77455546253452767</v>
      </c>
    </row>
    <row r="113" spans="2:12" ht="15" x14ac:dyDescent="0.2">
      <c r="B113" s="182" t="s">
        <v>13</v>
      </c>
      <c r="C113" s="63">
        <v>2526.3609999999999</v>
      </c>
      <c r="D113" s="64">
        <v>98.212999999999994</v>
      </c>
      <c r="E113" s="62">
        <f t="shared" si="3"/>
        <v>3.7420549011001399E-2</v>
      </c>
      <c r="F113" s="138"/>
      <c r="G113" s="182" t="s">
        <v>65</v>
      </c>
      <c r="H113" s="63">
        <v>711.298</v>
      </c>
      <c r="I113" s="64">
        <v>2457.9470000000001</v>
      </c>
      <c r="J113" s="64">
        <v>3265.6970000000001</v>
      </c>
      <c r="K113" s="149">
        <f t="shared" si="4"/>
        <v>0.78219106059135313</v>
      </c>
      <c r="L113" s="62">
        <f t="shared" si="5"/>
        <v>0.75265617110221805</v>
      </c>
    </row>
    <row r="114" spans="2:12" ht="15" x14ac:dyDescent="0.2">
      <c r="B114" s="183" t="s">
        <v>14</v>
      </c>
      <c r="C114" s="63">
        <v>383.88400000000001</v>
      </c>
      <c r="D114" s="64">
        <v>25.001999999999999</v>
      </c>
      <c r="E114" s="62">
        <f t="shared" si="3"/>
        <v>6.1146627666391118E-2</v>
      </c>
      <c r="F114" s="138"/>
      <c r="G114" s="183" t="s">
        <v>14</v>
      </c>
      <c r="H114" s="63">
        <v>105.348</v>
      </c>
      <c r="I114" s="64">
        <v>383.88400000000001</v>
      </c>
      <c r="J114" s="64">
        <v>514.23400000000004</v>
      </c>
      <c r="K114" s="149">
        <f t="shared" si="4"/>
        <v>0.79513606646001622</v>
      </c>
      <c r="L114" s="62">
        <f t="shared" si="5"/>
        <v>0.74651617746006682</v>
      </c>
    </row>
    <row r="115" spans="2:12" ht="15" x14ac:dyDescent="0.2">
      <c r="B115" s="184" t="s">
        <v>0</v>
      </c>
      <c r="C115" s="60">
        <v>907.93200000000002</v>
      </c>
      <c r="D115" s="61">
        <v>44.545000000000002</v>
      </c>
      <c r="E115" s="62">
        <f t="shared" si="3"/>
        <v>4.6767533494247109E-2</v>
      </c>
      <c r="F115" s="138"/>
      <c r="G115" s="184" t="s">
        <v>0</v>
      </c>
      <c r="H115" s="63">
        <v>312.62099999999998</v>
      </c>
      <c r="I115" s="64">
        <v>884.47299999999996</v>
      </c>
      <c r="J115" s="64">
        <v>1241.6389999999999</v>
      </c>
      <c r="K115" s="149">
        <f t="shared" si="4"/>
        <v>0.74821908783470881</v>
      </c>
      <c r="L115" s="62">
        <f t="shared" si="5"/>
        <v>0.71234312066550742</v>
      </c>
    </row>
    <row r="116" spans="2:12" ht="12.75" customHeight="1" x14ac:dyDescent="0.2">
      <c r="B116" s="185" t="s">
        <v>12</v>
      </c>
      <c r="C116" s="60">
        <v>100.45399999999999</v>
      </c>
      <c r="D116" s="61">
        <v>10.085000000000001</v>
      </c>
      <c r="E116" s="62">
        <f t="shared" si="3"/>
        <v>9.1234767819502641E-2</v>
      </c>
      <c r="F116" s="138"/>
      <c r="G116" s="185" t="s">
        <v>12</v>
      </c>
      <c r="H116" s="63">
        <v>34.613999999999997</v>
      </c>
      <c r="I116" s="64">
        <v>100.45399999999999</v>
      </c>
      <c r="J116" s="64">
        <v>145.15299999999999</v>
      </c>
      <c r="K116" s="149">
        <f t="shared" si="4"/>
        <v>0.76153438096353498</v>
      </c>
      <c r="L116" s="62">
        <f t="shared" si="5"/>
        <v>0.69205596852975826</v>
      </c>
    </row>
    <row r="117" spans="2:12" ht="15" x14ac:dyDescent="0.2">
      <c r="B117" s="184" t="s">
        <v>1</v>
      </c>
      <c r="C117" s="60">
        <v>964.78</v>
      </c>
      <c r="D117" s="61">
        <v>37.524000000000001</v>
      </c>
      <c r="E117" s="62">
        <f t="shared" si="3"/>
        <v>3.7437743439116281E-2</v>
      </c>
      <c r="F117" s="138"/>
      <c r="G117" s="184" t="s">
        <v>1</v>
      </c>
      <c r="H117" s="63">
        <v>252.03899999999999</v>
      </c>
      <c r="I117" s="64">
        <v>937.673</v>
      </c>
      <c r="J117" s="64">
        <v>1225.4749999999999</v>
      </c>
      <c r="K117" s="149">
        <f t="shared" si="4"/>
        <v>0.79433362573695909</v>
      </c>
      <c r="L117" s="62">
        <f t="shared" si="5"/>
        <v>0.7651506558681328</v>
      </c>
    </row>
    <row r="118" spans="2:12" ht="15" x14ac:dyDescent="0.2">
      <c r="B118" s="185" t="s">
        <v>7</v>
      </c>
      <c r="C118" s="60">
        <v>161.44499999999999</v>
      </c>
      <c r="D118" s="61">
        <v>9.5790000000000006</v>
      </c>
      <c r="E118" s="62">
        <f t="shared" si="3"/>
        <v>5.6009682851529616E-2</v>
      </c>
      <c r="F118" s="138"/>
      <c r="G118" s="185" t="s">
        <v>7</v>
      </c>
      <c r="H118" s="63">
        <v>45.337000000000003</v>
      </c>
      <c r="I118" s="64">
        <v>161.44499999999999</v>
      </c>
      <c r="J118" s="64">
        <v>216.36099999999999</v>
      </c>
      <c r="K118" s="149">
        <f t="shared" si="4"/>
        <v>0.79045669043866507</v>
      </c>
      <c r="L118" s="62">
        <f t="shared" si="5"/>
        <v>0.74618346189932572</v>
      </c>
    </row>
    <row r="119" spans="2:12" ht="15" x14ac:dyDescent="0.2">
      <c r="B119" s="184" t="s">
        <v>9</v>
      </c>
      <c r="C119" s="60">
        <v>653.649</v>
      </c>
      <c r="D119" s="61">
        <v>16.143999999999998</v>
      </c>
      <c r="E119" s="62">
        <f t="shared" si="3"/>
        <v>2.4102969126282296E-2</v>
      </c>
      <c r="F119" s="138"/>
      <c r="G119" s="184" t="s">
        <v>9</v>
      </c>
      <c r="H119" s="63">
        <v>146.63800000000001</v>
      </c>
      <c r="I119" s="64">
        <v>635.80100000000004</v>
      </c>
      <c r="J119" s="64">
        <v>798.58299999999997</v>
      </c>
      <c r="K119" s="149">
        <f t="shared" si="4"/>
        <v>0.81637725821861973</v>
      </c>
      <c r="L119" s="62">
        <f t="shared" si="5"/>
        <v>0.79616145097003077</v>
      </c>
    </row>
    <row r="120" spans="2:12" ht="15" x14ac:dyDescent="0.2">
      <c r="B120" s="185" t="s">
        <v>10</v>
      </c>
      <c r="C120" s="60">
        <v>121.985</v>
      </c>
      <c r="D120" s="61">
        <v>5.3380000000000001</v>
      </c>
      <c r="E120" s="62">
        <f t="shared" si="3"/>
        <v>4.1924868248470429E-2</v>
      </c>
      <c r="F120" s="138"/>
      <c r="G120" s="185" t="s">
        <v>10</v>
      </c>
      <c r="H120" s="63">
        <v>25.396999999999998</v>
      </c>
      <c r="I120" s="64">
        <v>121.985</v>
      </c>
      <c r="J120" s="64">
        <v>152.72</v>
      </c>
      <c r="K120" s="149">
        <f t="shared" si="4"/>
        <v>0.83370220010476692</v>
      </c>
      <c r="L120" s="62">
        <f t="shared" si="5"/>
        <v>0.79874934520691465</v>
      </c>
    </row>
    <row r="121" spans="2:12" ht="15" x14ac:dyDescent="0.2">
      <c r="B121" s="184" t="s">
        <v>2</v>
      </c>
      <c r="C121" s="60">
        <v>589.90700000000004</v>
      </c>
      <c r="D121" s="61">
        <v>18.641999999999999</v>
      </c>
      <c r="E121" s="62">
        <f t="shared" si="3"/>
        <v>3.0633523348160947E-2</v>
      </c>
      <c r="F121" s="138"/>
      <c r="G121" s="184" t="s">
        <v>2</v>
      </c>
      <c r="H121" s="63">
        <v>74.379000000000005</v>
      </c>
      <c r="I121" s="64">
        <v>556.69299999999998</v>
      </c>
      <c r="J121" s="64">
        <v>647.49699999999996</v>
      </c>
      <c r="K121" s="149">
        <f t="shared" si="4"/>
        <v>0.88512842530544544</v>
      </c>
      <c r="L121" s="62">
        <f t="shared" si="5"/>
        <v>0.8597615124085517</v>
      </c>
    </row>
    <row r="122" spans="2:12" ht="16" thickBot="1" x14ac:dyDescent="0.25">
      <c r="B122" s="186" t="s">
        <v>11</v>
      </c>
      <c r="C122" s="73">
        <v>65.453999999999994</v>
      </c>
      <c r="D122" s="74">
        <v>2.0089999999999999</v>
      </c>
      <c r="E122" s="75">
        <f t="shared" si="3"/>
        <v>2.9779286423669272E-2</v>
      </c>
      <c r="F122" s="141"/>
      <c r="G122" s="186" t="s">
        <v>11</v>
      </c>
      <c r="H122" s="79">
        <v>2.2690000000000001</v>
      </c>
      <c r="I122" s="80">
        <v>65.453999999999994</v>
      </c>
      <c r="J122" s="80">
        <v>69.731999999999999</v>
      </c>
      <c r="K122" s="147">
        <f t="shared" si="4"/>
        <v>0.96746113692422409</v>
      </c>
      <c r="L122" s="75">
        <f t="shared" si="5"/>
        <v>0.93865083462398891</v>
      </c>
    </row>
    <row r="123" spans="2:12" ht="52.25" customHeight="1" x14ac:dyDescent="0.15">
      <c r="B123" s="248" t="s">
        <v>130</v>
      </c>
      <c r="C123" s="249"/>
      <c r="D123" s="249"/>
      <c r="E123" s="249"/>
      <c r="F123" s="249"/>
      <c r="G123" s="249"/>
      <c r="H123" s="249"/>
      <c r="I123" s="249"/>
      <c r="J123" s="249"/>
      <c r="K123" s="249"/>
      <c r="L123" s="249"/>
    </row>
    <row r="124" spans="2:12" ht="15" x14ac:dyDescent="0.15">
      <c r="B124" s="216" t="s">
        <v>127</v>
      </c>
      <c r="C124" s="48"/>
      <c r="D124" s="48"/>
      <c r="E124" s="48"/>
      <c r="F124" s="82"/>
      <c r="G124" s="82"/>
      <c r="H124" s="48"/>
      <c r="I124" s="48"/>
      <c r="J124" s="48"/>
      <c r="K124" s="48"/>
      <c r="L124" s="48"/>
    </row>
    <row r="125" spans="2:12" ht="15" x14ac:dyDescent="0.15">
      <c r="B125" s="81" t="s">
        <v>76</v>
      </c>
      <c r="C125" s="48"/>
      <c r="D125" s="48"/>
      <c r="E125" s="48"/>
      <c r="F125" s="82"/>
      <c r="G125" s="82"/>
      <c r="H125" s="48"/>
      <c r="I125" s="48"/>
      <c r="J125" s="48"/>
      <c r="K125" s="48"/>
      <c r="L125" s="48"/>
    </row>
    <row r="126" spans="2:12" ht="15" x14ac:dyDescent="0.15">
      <c r="B126" s="83" t="s">
        <v>77</v>
      </c>
      <c r="C126" s="48"/>
      <c r="D126" s="48"/>
      <c r="E126" s="48"/>
      <c r="F126" s="82"/>
      <c r="G126" s="82"/>
      <c r="H126" s="48"/>
      <c r="I126" s="48"/>
      <c r="J126" s="48"/>
      <c r="K126" s="48"/>
      <c r="L126" s="48"/>
    </row>
    <row r="127" spans="2:12" ht="15" x14ac:dyDescent="0.15">
      <c r="B127" s="83" t="s">
        <v>78</v>
      </c>
      <c r="F127" s="84"/>
      <c r="G127" s="84"/>
      <c r="K127" s="85"/>
    </row>
    <row r="128" spans="2:12" x14ac:dyDescent="0.15">
      <c r="B128" s="83"/>
      <c r="F128" s="84"/>
      <c r="G128" s="84"/>
    </row>
    <row r="129" spans="2:10" x14ac:dyDescent="0.15">
      <c r="B129" s="253"/>
      <c r="C129" s="254"/>
      <c r="D129" s="254"/>
      <c r="E129" s="254"/>
      <c r="F129" s="254"/>
      <c r="G129" s="254"/>
      <c r="H129" s="254"/>
      <c r="I129" s="254"/>
      <c r="J129" s="254"/>
    </row>
    <row r="130" spans="2:10" x14ac:dyDescent="0.15">
      <c r="B130" s="86"/>
      <c r="F130" s="84"/>
      <c r="G130" s="84"/>
    </row>
  </sheetData>
  <mergeCells count="5">
    <mergeCell ref="B2:L2"/>
    <mergeCell ref="B3:L3"/>
    <mergeCell ref="B4:L4"/>
    <mergeCell ref="B123:L123"/>
    <mergeCell ref="B129:J129"/>
  </mergeCells>
  <pageMargins left="0.39" right="0.17" top="0.43" bottom="0.17" header="0.5" footer="0.5"/>
  <pageSetup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28"/>
  <sheetViews>
    <sheetView topLeftCell="A58" zoomScaleNormal="100" workbookViewId="0">
      <selection activeCell="B84" sqref="B84"/>
    </sheetView>
  </sheetViews>
  <sheetFormatPr baseColWidth="10" defaultColWidth="9.1640625" defaultRowHeight="13" x14ac:dyDescent="0.15"/>
  <cols>
    <col min="1" max="1" width="9.1640625" style="28"/>
    <col min="2" max="2" width="27.1640625" style="28" customWidth="1"/>
    <col min="3" max="3" width="10" style="28" bestFit="1" customWidth="1"/>
    <col min="4" max="5" width="12.33203125" style="28" bestFit="1" customWidth="1"/>
    <col min="6" max="6" width="0.33203125" style="28" customWidth="1"/>
    <col min="7" max="7" width="27.6640625" style="28" bestFit="1" customWidth="1"/>
    <col min="8" max="8" width="13.33203125" style="28" bestFit="1" customWidth="1"/>
    <col min="9" max="9" width="11.6640625" style="28" customWidth="1"/>
    <col min="10" max="10" width="12.6640625" style="28" bestFit="1" customWidth="1"/>
    <col min="11" max="11" width="13" style="28" customWidth="1"/>
    <col min="12" max="12" width="12.33203125" style="28" bestFit="1" customWidth="1"/>
    <col min="13" max="16384" width="9.1640625" style="28"/>
  </cols>
  <sheetData>
    <row r="1" spans="2:13" ht="8.25" customHeight="1" thickBot="1" x14ac:dyDescent="0.2"/>
    <row r="2" spans="2:13" ht="23.25" customHeight="1" x14ac:dyDescent="0.25">
      <c r="B2" s="242" t="s">
        <v>91</v>
      </c>
      <c r="C2" s="243"/>
      <c r="D2" s="243"/>
      <c r="E2" s="243"/>
      <c r="F2" s="243"/>
      <c r="G2" s="243"/>
      <c r="H2" s="243"/>
      <c r="I2" s="243"/>
      <c r="J2" s="243"/>
      <c r="K2" s="243"/>
      <c r="L2" s="244"/>
    </row>
    <row r="3" spans="2:13" ht="23.25" customHeight="1" x14ac:dyDescent="0.25">
      <c r="B3" s="245" t="s">
        <v>40</v>
      </c>
      <c r="C3" s="246"/>
      <c r="D3" s="246"/>
      <c r="E3" s="246"/>
      <c r="F3" s="246"/>
      <c r="G3" s="246"/>
      <c r="H3" s="246"/>
      <c r="I3" s="246"/>
      <c r="J3" s="246"/>
      <c r="K3" s="246"/>
      <c r="L3" s="247"/>
    </row>
    <row r="4" spans="2:13" ht="23.25" customHeight="1" thickBot="1" x14ac:dyDescent="0.3">
      <c r="B4" s="250" t="s">
        <v>126</v>
      </c>
      <c r="C4" s="251"/>
      <c r="D4" s="251"/>
      <c r="E4" s="251"/>
      <c r="F4" s="251"/>
      <c r="G4" s="251"/>
      <c r="H4" s="251"/>
      <c r="I4" s="251"/>
      <c r="J4" s="251"/>
      <c r="K4" s="251"/>
      <c r="L4" s="252"/>
    </row>
    <row r="5" spans="2:13" ht="46" thickBot="1" x14ac:dyDescent="0.25">
      <c r="B5" s="87"/>
      <c r="C5" s="155" t="s">
        <v>4</v>
      </c>
      <c r="D5" s="157" t="s">
        <v>6</v>
      </c>
      <c r="E5" s="156" t="s">
        <v>34</v>
      </c>
      <c r="F5" s="142"/>
      <c r="G5" s="151"/>
      <c r="H5" s="152" t="s">
        <v>72</v>
      </c>
      <c r="I5" s="153" t="s">
        <v>4</v>
      </c>
      <c r="J5" s="153" t="s">
        <v>73</v>
      </c>
      <c r="K5" s="155" t="s">
        <v>74</v>
      </c>
      <c r="L5" s="156" t="s">
        <v>75</v>
      </c>
    </row>
    <row r="6" spans="2:13" ht="15.75" customHeight="1" thickBot="1" x14ac:dyDescent="0.25">
      <c r="B6" s="53" t="s">
        <v>3</v>
      </c>
      <c r="C6" s="54">
        <v>137288.821</v>
      </c>
      <c r="D6" s="55">
        <v>5750.2089999999998</v>
      </c>
      <c r="E6" s="56">
        <f t="shared" ref="E6:E69" si="0">D6/(D6+C6)</f>
        <v>4.0200279602007928E-2</v>
      </c>
      <c r="F6" s="139"/>
      <c r="G6" s="190" t="s">
        <v>64</v>
      </c>
      <c r="H6" s="57">
        <v>36340.141000000003</v>
      </c>
      <c r="I6" s="58">
        <v>130047.15300000001</v>
      </c>
      <c r="J6" s="58">
        <v>171472.726</v>
      </c>
      <c r="K6" s="150">
        <f t="shared" ref="K6:K69" si="1">(J6-H6)/J6</f>
        <v>0.78807043051266357</v>
      </c>
      <c r="L6" s="56">
        <f t="shared" ref="L6:L69" si="2">I6/J6</f>
        <v>0.75841304931490972</v>
      </c>
      <c r="M6" s="33"/>
    </row>
    <row r="7" spans="2:13" ht="15" x14ac:dyDescent="0.2">
      <c r="B7" s="59" t="s">
        <v>8</v>
      </c>
      <c r="C7" s="60">
        <v>3083.1039999999998</v>
      </c>
      <c r="D7" s="61">
        <v>530.38099999999997</v>
      </c>
      <c r="E7" s="62">
        <f t="shared" si="0"/>
        <v>0.14677824869897066</v>
      </c>
      <c r="F7" s="138"/>
      <c r="G7" s="159" t="s">
        <v>8</v>
      </c>
      <c r="H7" s="63">
        <v>4313.2860000000001</v>
      </c>
      <c r="I7" s="64">
        <v>3083.1039999999998</v>
      </c>
      <c r="J7" s="64">
        <v>7926.7709999999997</v>
      </c>
      <c r="K7" s="149">
        <f t="shared" si="1"/>
        <v>0.45585838167899639</v>
      </c>
      <c r="L7" s="62">
        <f t="shared" si="2"/>
        <v>0.38894828676140636</v>
      </c>
      <c r="M7" s="33"/>
    </row>
    <row r="8" spans="2:13" ht="15" x14ac:dyDescent="0.2">
      <c r="B8" s="59" t="s">
        <v>37</v>
      </c>
      <c r="C8" s="65">
        <v>33191.766000000003</v>
      </c>
      <c r="D8" s="66">
        <v>2243.5149999999999</v>
      </c>
      <c r="E8" s="62">
        <f t="shared" si="0"/>
        <v>6.3313029745693278E-2</v>
      </c>
      <c r="F8" s="138"/>
      <c r="G8" s="159" t="s">
        <v>37</v>
      </c>
      <c r="H8" s="67">
        <v>9496.3629999999994</v>
      </c>
      <c r="I8" s="68">
        <v>33191.766000000003</v>
      </c>
      <c r="J8" s="68">
        <v>44931.644</v>
      </c>
      <c r="K8" s="149">
        <f t="shared" si="1"/>
        <v>0.78864866373462772</v>
      </c>
      <c r="L8" s="62">
        <f t="shared" si="2"/>
        <v>0.73871692742869599</v>
      </c>
      <c r="M8" s="33"/>
    </row>
    <row r="9" spans="2:13" ht="15" x14ac:dyDescent="0.2">
      <c r="B9" s="69" t="s">
        <v>13</v>
      </c>
      <c r="C9" s="63">
        <v>96475.13</v>
      </c>
      <c r="D9" s="64">
        <v>4393.4579999999996</v>
      </c>
      <c r="E9" s="62">
        <f t="shared" si="0"/>
        <v>4.355625559068993E-2</v>
      </c>
      <c r="F9" s="138"/>
      <c r="G9" s="182" t="s">
        <v>65</v>
      </c>
      <c r="H9" s="63">
        <v>30356.895</v>
      </c>
      <c r="I9" s="64">
        <v>93368.907999999996</v>
      </c>
      <c r="J9" s="64">
        <v>128019.564</v>
      </c>
      <c r="K9" s="149">
        <f t="shared" si="1"/>
        <v>0.76287300119222401</v>
      </c>
      <c r="L9" s="62">
        <f t="shared" si="2"/>
        <v>0.72933311974097959</v>
      </c>
      <c r="M9" s="33"/>
    </row>
    <row r="10" spans="2:13" ht="15" x14ac:dyDescent="0.2">
      <c r="B10" s="70" t="s">
        <v>14</v>
      </c>
      <c r="C10" s="63">
        <v>26549.74</v>
      </c>
      <c r="D10" s="64">
        <v>2053.8240000000001</v>
      </c>
      <c r="E10" s="62">
        <f t="shared" si="0"/>
        <v>7.1803080203571831E-2</v>
      </c>
      <c r="F10" s="138"/>
      <c r="G10" s="183" t="s">
        <v>14</v>
      </c>
      <c r="H10" s="63">
        <v>8530.0120000000006</v>
      </c>
      <c r="I10" s="64">
        <v>26549.74</v>
      </c>
      <c r="J10" s="64">
        <v>37133.576000000001</v>
      </c>
      <c r="K10" s="149">
        <f t="shared" si="1"/>
        <v>0.77028843114921108</v>
      </c>
      <c r="L10" s="62">
        <f t="shared" si="2"/>
        <v>0.71497934914752082</v>
      </c>
      <c r="M10" s="33"/>
    </row>
    <row r="11" spans="2:13" ht="15" x14ac:dyDescent="0.2">
      <c r="B11" s="71" t="s">
        <v>0</v>
      </c>
      <c r="C11" s="60">
        <v>14760.901</v>
      </c>
      <c r="D11" s="61">
        <v>1238.0060000000001</v>
      </c>
      <c r="E11" s="62">
        <f t="shared" si="0"/>
        <v>7.7380661066409104E-2</v>
      </c>
      <c r="F11" s="138"/>
      <c r="G11" s="184" t="s">
        <v>0</v>
      </c>
      <c r="H11" s="63">
        <v>8574.1010000000006</v>
      </c>
      <c r="I11" s="64">
        <v>13968.486000000001</v>
      </c>
      <c r="J11" s="64">
        <v>23739.362000000001</v>
      </c>
      <c r="K11" s="149">
        <f t="shared" si="1"/>
        <v>0.63882344437057748</v>
      </c>
      <c r="L11" s="62">
        <f t="shared" si="2"/>
        <v>0.58841033722810243</v>
      </c>
      <c r="M11" s="33"/>
    </row>
    <row r="12" spans="2:13" ht="15" x14ac:dyDescent="0.2">
      <c r="B12" s="72" t="s">
        <v>12</v>
      </c>
      <c r="C12" s="60">
        <v>4362.9139999999998</v>
      </c>
      <c r="D12" s="61">
        <v>644.56100000000004</v>
      </c>
      <c r="E12" s="62">
        <f t="shared" si="0"/>
        <v>0.12871976395289045</v>
      </c>
      <c r="F12" s="138"/>
      <c r="G12" s="185" t="s">
        <v>12</v>
      </c>
      <c r="H12" s="63">
        <v>2505.6370000000002</v>
      </c>
      <c r="I12" s="64">
        <v>4362.9139999999998</v>
      </c>
      <c r="J12" s="64">
        <v>7513.1120000000001</v>
      </c>
      <c r="K12" s="149">
        <f t="shared" si="1"/>
        <v>0.66649811689217464</v>
      </c>
      <c r="L12" s="62">
        <f t="shared" si="2"/>
        <v>0.58070663661076793</v>
      </c>
      <c r="M12" s="33"/>
    </row>
    <row r="13" spans="2:13" ht="15" x14ac:dyDescent="0.2">
      <c r="B13" s="71" t="s">
        <v>1</v>
      </c>
      <c r="C13" s="60">
        <v>42438.267</v>
      </c>
      <c r="D13" s="61">
        <v>1906.846</v>
      </c>
      <c r="E13" s="62">
        <f t="shared" si="0"/>
        <v>4.300013848200139E-2</v>
      </c>
      <c r="F13" s="138"/>
      <c r="G13" s="184" t="s">
        <v>1</v>
      </c>
      <c r="H13" s="63">
        <v>12727.212</v>
      </c>
      <c r="I13" s="64">
        <v>41046.688999999998</v>
      </c>
      <c r="J13" s="64">
        <v>55653.231</v>
      </c>
      <c r="K13" s="149">
        <f t="shared" si="1"/>
        <v>0.77131225319155328</v>
      </c>
      <c r="L13" s="62">
        <f t="shared" si="2"/>
        <v>0.73754368367220224</v>
      </c>
      <c r="M13" s="33"/>
    </row>
    <row r="14" spans="2:13" ht="15" x14ac:dyDescent="0.2">
      <c r="B14" s="72" t="s">
        <v>7</v>
      </c>
      <c r="C14" s="60">
        <v>10854.437</v>
      </c>
      <c r="D14" s="61">
        <v>907.41200000000003</v>
      </c>
      <c r="E14" s="62">
        <f t="shared" si="0"/>
        <v>7.7148754417779047E-2</v>
      </c>
      <c r="F14" s="138"/>
      <c r="G14" s="185" t="s">
        <v>7</v>
      </c>
      <c r="H14" s="63">
        <v>2957.1030000000001</v>
      </c>
      <c r="I14" s="64">
        <v>10854.437</v>
      </c>
      <c r="J14" s="64">
        <v>14718.951999999999</v>
      </c>
      <c r="K14" s="149">
        <f t="shared" si="1"/>
        <v>0.79909554701992358</v>
      </c>
      <c r="L14" s="62">
        <f t="shared" si="2"/>
        <v>0.73744632090654283</v>
      </c>
      <c r="M14" s="33"/>
    </row>
    <row r="15" spans="2:13" ht="15" x14ac:dyDescent="0.2">
      <c r="B15" s="71" t="s">
        <v>9</v>
      </c>
      <c r="C15" s="60">
        <v>39275.962</v>
      </c>
      <c r="D15" s="61">
        <v>1248.606</v>
      </c>
      <c r="E15" s="62">
        <f t="shared" si="0"/>
        <v>3.0811087239720852E-2</v>
      </c>
      <c r="F15" s="138"/>
      <c r="G15" s="184" t="s">
        <v>9</v>
      </c>
      <c r="H15" s="63">
        <v>9055.5820000000003</v>
      </c>
      <c r="I15" s="64">
        <v>38353.733</v>
      </c>
      <c r="J15" s="64">
        <v>48626.970999999998</v>
      </c>
      <c r="K15" s="149">
        <f t="shared" si="1"/>
        <v>0.81377449975241101</v>
      </c>
      <c r="L15" s="62">
        <f t="shared" si="2"/>
        <v>0.78873374613442404</v>
      </c>
      <c r="M15" s="33"/>
    </row>
    <row r="16" spans="2:13" ht="15" x14ac:dyDescent="0.2">
      <c r="B16" s="72" t="s">
        <v>10</v>
      </c>
      <c r="C16" s="60">
        <v>11332.388999999999</v>
      </c>
      <c r="D16" s="61">
        <v>501.851</v>
      </c>
      <c r="E16" s="62">
        <f t="shared" si="0"/>
        <v>4.240669447298686E-2</v>
      </c>
      <c r="F16" s="138"/>
      <c r="G16" s="185" t="s">
        <v>10</v>
      </c>
      <c r="H16" s="63">
        <v>3067.2719999999999</v>
      </c>
      <c r="I16" s="64">
        <v>11332.388999999999</v>
      </c>
      <c r="J16" s="64">
        <v>14901.512000000001</v>
      </c>
      <c r="K16" s="149">
        <f t="shared" si="1"/>
        <v>0.79416370634067213</v>
      </c>
      <c r="L16" s="62">
        <f t="shared" si="2"/>
        <v>0.76048584868434821</v>
      </c>
      <c r="M16" s="33"/>
    </row>
    <row r="17" spans="2:13" ht="15" x14ac:dyDescent="0.2">
      <c r="B17" s="71" t="s">
        <v>2</v>
      </c>
      <c r="C17" s="60">
        <v>37730.587</v>
      </c>
      <c r="D17" s="61">
        <v>826.36900000000003</v>
      </c>
      <c r="E17" s="62">
        <f t="shared" si="0"/>
        <v>2.143242324420009E-2</v>
      </c>
      <c r="F17" s="138"/>
      <c r="G17" s="184" t="s">
        <v>2</v>
      </c>
      <c r="H17" s="63">
        <v>5983.2460000000001</v>
      </c>
      <c r="I17" s="64">
        <v>36678.245000000003</v>
      </c>
      <c r="J17" s="64">
        <v>43453.161999999997</v>
      </c>
      <c r="K17" s="149">
        <f t="shared" si="1"/>
        <v>0.86230585474999499</v>
      </c>
      <c r="L17" s="62">
        <f t="shared" si="2"/>
        <v>0.84408690442366441</v>
      </c>
      <c r="M17" s="33"/>
    </row>
    <row r="18" spans="2:13" ht="16" thickBot="1" x14ac:dyDescent="0.25">
      <c r="B18" s="72" t="s">
        <v>11</v>
      </c>
      <c r="C18" s="73">
        <v>5575.11</v>
      </c>
      <c r="D18" s="74">
        <v>164.15</v>
      </c>
      <c r="E18" s="75">
        <f t="shared" si="0"/>
        <v>2.8601248244547212E-2</v>
      </c>
      <c r="F18" s="138"/>
      <c r="G18" s="185" t="s">
        <v>11</v>
      </c>
      <c r="H18" s="63">
        <v>784.26099999999997</v>
      </c>
      <c r="I18" s="64">
        <v>5575.11</v>
      </c>
      <c r="J18" s="64">
        <v>6523.5209999999997</v>
      </c>
      <c r="K18" s="149">
        <f t="shared" si="1"/>
        <v>0.87977949331350358</v>
      </c>
      <c r="L18" s="62">
        <f t="shared" si="2"/>
        <v>0.85461670162478209</v>
      </c>
      <c r="M18" s="33"/>
    </row>
    <row r="19" spans="2:13" ht="16" thickBot="1" x14ac:dyDescent="0.25">
      <c r="B19" s="53" t="s">
        <v>5</v>
      </c>
      <c r="C19" s="54">
        <v>118913.834</v>
      </c>
      <c r="D19" s="55">
        <v>4937.4359999999997</v>
      </c>
      <c r="E19" s="56">
        <f t="shared" si="0"/>
        <v>3.9865848771675892E-2</v>
      </c>
      <c r="F19" s="139"/>
      <c r="G19" s="188" t="s">
        <v>66</v>
      </c>
      <c r="H19" s="57">
        <v>30488.362000000001</v>
      </c>
      <c r="I19" s="58">
        <v>112190.902</v>
      </c>
      <c r="J19" s="58">
        <v>147001.82699999999</v>
      </c>
      <c r="K19" s="150">
        <f t="shared" si="1"/>
        <v>0.79259875457194151</v>
      </c>
      <c r="L19" s="56">
        <f t="shared" si="2"/>
        <v>0.76319392955571907</v>
      </c>
      <c r="M19" s="33"/>
    </row>
    <row r="20" spans="2:13" ht="15" x14ac:dyDescent="0.2">
      <c r="B20" s="59" t="s">
        <v>8</v>
      </c>
      <c r="C20" s="60">
        <v>2944.9189999999999</v>
      </c>
      <c r="D20" s="61">
        <v>503.59399999999999</v>
      </c>
      <c r="E20" s="62">
        <f t="shared" si="0"/>
        <v>0.14603221736441185</v>
      </c>
      <c r="F20" s="138"/>
      <c r="G20" s="159" t="s">
        <v>8</v>
      </c>
      <c r="H20" s="63">
        <v>3873.6930000000002</v>
      </c>
      <c r="I20" s="64">
        <v>2944.9189999999999</v>
      </c>
      <c r="J20" s="64">
        <v>7322.2060000000001</v>
      </c>
      <c r="K20" s="149">
        <f t="shared" si="1"/>
        <v>0.470966400016607</v>
      </c>
      <c r="L20" s="62">
        <f t="shared" si="2"/>
        <v>0.40219013231804729</v>
      </c>
      <c r="M20" s="33"/>
    </row>
    <row r="21" spans="2:13" ht="15" x14ac:dyDescent="0.2">
      <c r="B21" s="59" t="s">
        <v>37</v>
      </c>
      <c r="C21" s="65">
        <v>28441.651000000002</v>
      </c>
      <c r="D21" s="66">
        <v>1940.7180000000001</v>
      </c>
      <c r="E21" s="62">
        <f t="shared" si="0"/>
        <v>6.3876454136937114E-2</v>
      </c>
      <c r="F21" s="138"/>
      <c r="G21" s="159" t="s">
        <v>37</v>
      </c>
      <c r="H21" s="67">
        <v>7604.5690000000004</v>
      </c>
      <c r="I21" s="68">
        <v>28441.651000000002</v>
      </c>
      <c r="J21" s="68">
        <v>37986.938000000002</v>
      </c>
      <c r="K21" s="149">
        <f t="shared" si="1"/>
        <v>0.79981095080630082</v>
      </c>
      <c r="L21" s="62">
        <f t="shared" si="2"/>
        <v>0.74872186328890211</v>
      </c>
      <c r="M21" s="33"/>
    </row>
    <row r="22" spans="2:13" ht="15" x14ac:dyDescent="0.2">
      <c r="B22" s="69" t="s">
        <v>13</v>
      </c>
      <c r="C22" s="63">
        <v>83243.042000000001</v>
      </c>
      <c r="D22" s="64">
        <v>3742.7460000000001</v>
      </c>
      <c r="E22" s="62">
        <f t="shared" si="0"/>
        <v>4.30270977139392E-2</v>
      </c>
      <c r="F22" s="138"/>
      <c r="G22" s="182" t="s">
        <v>65</v>
      </c>
      <c r="H22" s="63">
        <v>25632.499</v>
      </c>
      <c r="I22" s="64">
        <v>80424.534</v>
      </c>
      <c r="J22" s="64">
        <v>109718.29</v>
      </c>
      <c r="K22" s="149">
        <f t="shared" si="1"/>
        <v>0.76637897838181768</v>
      </c>
      <c r="L22" s="62">
        <f t="shared" si="2"/>
        <v>0.7330093642545833</v>
      </c>
      <c r="M22" s="33"/>
    </row>
    <row r="23" spans="2:13" ht="15" x14ac:dyDescent="0.2">
      <c r="B23" s="70" t="s">
        <v>14</v>
      </c>
      <c r="C23" s="63">
        <v>22622.125</v>
      </c>
      <c r="D23" s="64">
        <v>1786.298</v>
      </c>
      <c r="E23" s="62">
        <f t="shared" si="0"/>
        <v>7.3183671063058855E-2</v>
      </c>
      <c r="F23" s="138"/>
      <c r="G23" s="183" t="s">
        <v>14</v>
      </c>
      <c r="H23" s="63">
        <v>6919.9080000000004</v>
      </c>
      <c r="I23" s="64">
        <v>22622.125</v>
      </c>
      <c r="J23" s="64">
        <v>31328.330999999998</v>
      </c>
      <c r="K23" s="149">
        <f t="shared" si="1"/>
        <v>0.77911660854196163</v>
      </c>
      <c r="L23" s="62">
        <f t="shared" si="2"/>
        <v>0.72209799494266069</v>
      </c>
      <c r="M23" s="33"/>
    </row>
    <row r="24" spans="2:13" ht="15" x14ac:dyDescent="0.2">
      <c r="B24" s="71" t="s">
        <v>0</v>
      </c>
      <c r="C24" s="60">
        <v>9427.9650000000001</v>
      </c>
      <c r="D24" s="61">
        <v>917.46600000000001</v>
      </c>
      <c r="E24" s="62">
        <f t="shared" si="0"/>
        <v>8.8683207108529352E-2</v>
      </c>
      <c r="F24" s="138"/>
      <c r="G24" s="184" t="s">
        <v>0</v>
      </c>
      <c r="H24" s="63">
        <v>6343.7330000000002</v>
      </c>
      <c r="I24" s="64">
        <v>8737.1380000000008</v>
      </c>
      <c r="J24" s="64">
        <v>15970.218999999999</v>
      </c>
      <c r="K24" s="149">
        <f t="shared" si="1"/>
        <v>0.60277733198273609</v>
      </c>
      <c r="L24" s="62">
        <f t="shared" si="2"/>
        <v>0.54708942939354821</v>
      </c>
      <c r="M24" s="33"/>
    </row>
    <row r="25" spans="2:13" ht="15" x14ac:dyDescent="0.2">
      <c r="B25" s="72" t="s">
        <v>12</v>
      </c>
      <c r="C25" s="60">
        <v>2681.6410000000001</v>
      </c>
      <c r="D25" s="61">
        <v>526.16300000000001</v>
      </c>
      <c r="E25" s="62">
        <f t="shared" si="0"/>
        <v>0.16402591928933313</v>
      </c>
      <c r="F25" s="138"/>
      <c r="G25" s="185" t="s">
        <v>12</v>
      </c>
      <c r="H25" s="63">
        <v>1779.7380000000001</v>
      </c>
      <c r="I25" s="64">
        <v>2681.6410000000001</v>
      </c>
      <c r="J25" s="64">
        <v>4987.5420000000004</v>
      </c>
      <c r="K25" s="149">
        <f t="shared" si="1"/>
        <v>0.64316330569246327</v>
      </c>
      <c r="L25" s="62">
        <f t="shared" si="2"/>
        <v>0.53766785322309063</v>
      </c>
      <c r="M25" s="33"/>
    </row>
    <row r="26" spans="2:13" ht="15" x14ac:dyDescent="0.2">
      <c r="B26" s="71" t="s">
        <v>1</v>
      </c>
      <c r="C26" s="60">
        <v>37941.279000000002</v>
      </c>
      <c r="D26" s="61">
        <v>1721.31</v>
      </c>
      <c r="E26" s="62">
        <f t="shared" si="0"/>
        <v>4.3398831074794433E-2</v>
      </c>
      <c r="F26" s="138"/>
      <c r="G26" s="184" t="s">
        <v>1</v>
      </c>
      <c r="H26" s="63">
        <v>11284.795</v>
      </c>
      <c r="I26" s="64">
        <v>36651.927000000003</v>
      </c>
      <c r="J26" s="64">
        <v>49634.247000000003</v>
      </c>
      <c r="K26" s="149">
        <f t="shared" si="1"/>
        <v>0.77264095494387175</v>
      </c>
      <c r="L26" s="62">
        <f t="shared" si="2"/>
        <v>0.73844027491743758</v>
      </c>
      <c r="M26" s="33"/>
    </row>
    <row r="27" spans="2:13" ht="15" x14ac:dyDescent="0.2">
      <c r="B27" s="72" t="s">
        <v>7</v>
      </c>
      <c r="C27" s="60">
        <v>9607.4699999999993</v>
      </c>
      <c r="D27" s="61">
        <v>813.49199999999996</v>
      </c>
      <c r="E27" s="62">
        <f t="shared" si="0"/>
        <v>7.806304254827913E-2</v>
      </c>
      <c r="F27" s="138"/>
      <c r="G27" s="185" t="s">
        <v>7</v>
      </c>
      <c r="H27" s="63">
        <v>2553.4470000000001</v>
      </c>
      <c r="I27" s="64">
        <v>9607.4699999999993</v>
      </c>
      <c r="J27" s="64">
        <v>12974.409</v>
      </c>
      <c r="K27" s="149">
        <f t="shared" si="1"/>
        <v>0.8031935789907656</v>
      </c>
      <c r="L27" s="62">
        <f t="shared" si="2"/>
        <v>0.74049384445950484</v>
      </c>
      <c r="M27" s="76"/>
    </row>
    <row r="28" spans="2:13" ht="15" x14ac:dyDescent="0.2">
      <c r="B28" s="71" t="s">
        <v>9</v>
      </c>
      <c r="C28" s="60">
        <v>35873.798000000003</v>
      </c>
      <c r="D28" s="61">
        <v>1103.97</v>
      </c>
      <c r="E28" s="62">
        <f t="shared" si="0"/>
        <v>2.985496582703423E-2</v>
      </c>
      <c r="F28" s="138"/>
      <c r="G28" s="184" t="s">
        <v>9</v>
      </c>
      <c r="H28" s="63">
        <v>8003.9709999999995</v>
      </c>
      <c r="I28" s="64">
        <v>35035.468999999997</v>
      </c>
      <c r="J28" s="64">
        <v>44113.824000000001</v>
      </c>
      <c r="K28" s="149">
        <f t="shared" si="1"/>
        <v>0.81856093454967771</v>
      </c>
      <c r="L28" s="62">
        <f t="shared" si="2"/>
        <v>0.79420612005887303</v>
      </c>
      <c r="M28" s="33"/>
    </row>
    <row r="29" spans="2:13" ht="15" x14ac:dyDescent="0.2">
      <c r="B29" s="72" t="s">
        <v>10</v>
      </c>
      <c r="C29" s="60">
        <v>10333.013999999999</v>
      </c>
      <c r="D29" s="61">
        <v>446.64299999999997</v>
      </c>
      <c r="E29" s="62">
        <f t="shared" si="0"/>
        <v>4.1433878647530252E-2</v>
      </c>
      <c r="F29" s="138"/>
      <c r="G29" s="185" t="s">
        <v>10</v>
      </c>
      <c r="H29" s="63">
        <v>2586.723</v>
      </c>
      <c r="I29" s="64">
        <v>10333.013999999999</v>
      </c>
      <c r="J29" s="64">
        <v>13366.38</v>
      </c>
      <c r="K29" s="149">
        <f t="shared" si="1"/>
        <v>0.80647542565750785</v>
      </c>
      <c r="L29" s="62">
        <f t="shared" si="2"/>
        <v>0.77306002073859936</v>
      </c>
      <c r="M29" s="33"/>
    </row>
    <row r="30" spans="2:13" ht="15" x14ac:dyDescent="0.2">
      <c r="B30" s="71" t="s">
        <v>2</v>
      </c>
      <c r="C30" s="60">
        <v>32725.873</v>
      </c>
      <c r="D30" s="61">
        <v>691.09699999999998</v>
      </c>
      <c r="E30" s="62">
        <f t="shared" si="0"/>
        <v>2.0681019254588311E-2</v>
      </c>
      <c r="F30" s="138"/>
      <c r="G30" s="184" t="s">
        <v>2</v>
      </c>
      <c r="H30" s="63">
        <v>4855.8630000000003</v>
      </c>
      <c r="I30" s="64">
        <v>31766.367999999999</v>
      </c>
      <c r="J30" s="64">
        <v>37283.536999999997</v>
      </c>
      <c r="K30" s="149">
        <f t="shared" si="1"/>
        <v>0.8697585210330232</v>
      </c>
      <c r="L30" s="62">
        <f t="shared" si="2"/>
        <v>0.85202130902977369</v>
      </c>
      <c r="M30" s="77"/>
    </row>
    <row r="31" spans="2:13" ht="16" thickBot="1" x14ac:dyDescent="0.25">
      <c r="B31" s="72" t="s">
        <v>11</v>
      </c>
      <c r="C31" s="73">
        <v>4972.5110000000004</v>
      </c>
      <c r="D31" s="74">
        <v>134.97399999999999</v>
      </c>
      <c r="E31" s="75">
        <f t="shared" si="0"/>
        <v>2.6426705120034612E-2</v>
      </c>
      <c r="F31" s="138"/>
      <c r="G31" s="185" t="s">
        <v>11</v>
      </c>
      <c r="H31" s="63">
        <v>578.17200000000003</v>
      </c>
      <c r="I31" s="64">
        <v>4972.5110000000004</v>
      </c>
      <c r="J31" s="64">
        <v>5685.6570000000002</v>
      </c>
      <c r="K31" s="149">
        <f t="shared" si="1"/>
        <v>0.89831043272571676</v>
      </c>
      <c r="L31" s="62">
        <f t="shared" si="2"/>
        <v>0.87457104781382355</v>
      </c>
      <c r="M31" s="33"/>
    </row>
    <row r="32" spans="2:13" ht="16" thickBot="1" x14ac:dyDescent="0.25">
      <c r="B32" s="53" t="s">
        <v>16</v>
      </c>
      <c r="C32" s="54">
        <v>96280.528999999995</v>
      </c>
      <c r="D32" s="55">
        <v>3100.1959999999999</v>
      </c>
      <c r="E32" s="56">
        <f t="shared" si="0"/>
        <v>3.1195143726311114E-2</v>
      </c>
      <c r="F32" s="139"/>
      <c r="G32" s="160" t="s">
        <v>68</v>
      </c>
      <c r="H32" s="57">
        <v>22588.294000000002</v>
      </c>
      <c r="I32" s="58">
        <v>90537.009000000005</v>
      </c>
      <c r="J32" s="58">
        <v>115847.34699999999</v>
      </c>
      <c r="K32" s="150">
        <f t="shared" si="1"/>
        <v>0.80501673465167911</v>
      </c>
      <c r="L32" s="56">
        <f t="shared" si="2"/>
        <v>0.78151991689546429</v>
      </c>
      <c r="M32" s="33"/>
    </row>
    <row r="33" spans="2:13" ht="15" x14ac:dyDescent="0.2">
      <c r="B33" s="59" t="s">
        <v>8</v>
      </c>
      <c r="C33" s="60">
        <v>2382.018</v>
      </c>
      <c r="D33" s="61">
        <v>293.14699999999999</v>
      </c>
      <c r="E33" s="62">
        <f t="shared" si="0"/>
        <v>0.10958090435543227</v>
      </c>
      <c r="F33" s="138"/>
      <c r="G33" s="159" t="s">
        <v>8</v>
      </c>
      <c r="H33" s="63">
        <v>2338.8310000000001</v>
      </c>
      <c r="I33" s="64">
        <v>2382.018</v>
      </c>
      <c r="J33" s="64">
        <v>5013.9960000000001</v>
      </c>
      <c r="K33" s="149">
        <f t="shared" si="1"/>
        <v>0.53353951618629136</v>
      </c>
      <c r="L33" s="62">
        <f t="shared" si="2"/>
        <v>0.47507377349323771</v>
      </c>
      <c r="M33" s="33"/>
    </row>
    <row r="34" spans="2:13" ht="15" x14ac:dyDescent="0.2">
      <c r="B34" s="59" t="s">
        <v>37</v>
      </c>
      <c r="C34" s="65">
        <v>21329.348000000002</v>
      </c>
      <c r="D34" s="66">
        <v>1063.537</v>
      </c>
      <c r="E34" s="62">
        <f t="shared" si="0"/>
        <v>4.7494416195144128E-2</v>
      </c>
      <c r="F34" s="138"/>
      <c r="G34" s="159" t="s">
        <v>37</v>
      </c>
      <c r="H34" s="67">
        <v>4805.7950000000001</v>
      </c>
      <c r="I34" s="68">
        <v>21329.348000000002</v>
      </c>
      <c r="J34" s="68">
        <v>27198.68</v>
      </c>
      <c r="K34" s="149">
        <f t="shared" si="1"/>
        <v>0.82330778552488582</v>
      </c>
      <c r="L34" s="62">
        <f t="shared" si="2"/>
        <v>0.7842052629024644</v>
      </c>
      <c r="M34" s="33"/>
    </row>
    <row r="35" spans="2:13" ht="15" x14ac:dyDescent="0.2">
      <c r="B35" s="69" t="s">
        <v>13</v>
      </c>
      <c r="C35" s="63">
        <v>65265.425999999999</v>
      </c>
      <c r="D35" s="64">
        <v>2214.7660000000001</v>
      </c>
      <c r="E35" s="62">
        <f t="shared" si="0"/>
        <v>3.2820979525369463E-2</v>
      </c>
      <c r="F35" s="138"/>
      <c r="G35" s="182" t="s">
        <v>65</v>
      </c>
      <c r="H35" s="63">
        <v>18256.3</v>
      </c>
      <c r="I35" s="64">
        <v>62781.313999999998</v>
      </c>
      <c r="J35" s="64">
        <v>83193.34</v>
      </c>
      <c r="K35" s="149">
        <f t="shared" si="1"/>
        <v>0.78055575121758536</v>
      </c>
      <c r="L35" s="62">
        <f t="shared" si="2"/>
        <v>0.75464350872317421</v>
      </c>
      <c r="M35" s="33"/>
    </row>
    <row r="36" spans="2:13" ht="15" x14ac:dyDescent="0.2">
      <c r="B36" s="70" t="s">
        <v>14</v>
      </c>
      <c r="C36" s="63">
        <v>16502.868999999999</v>
      </c>
      <c r="D36" s="64">
        <v>934.73900000000003</v>
      </c>
      <c r="E36" s="62">
        <f t="shared" si="0"/>
        <v>5.3604771938903548E-2</v>
      </c>
      <c r="F36" s="138"/>
      <c r="G36" s="183" t="s">
        <v>14</v>
      </c>
      <c r="H36" s="63">
        <v>4254.22</v>
      </c>
      <c r="I36" s="64">
        <v>16502.868999999999</v>
      </c>
      <c r="J36" s="64">
        <v>21691.828000000001</v>
      </c>
      <c r="K36" s="149">
        <f t="shared" si="1"/>
        <v>0.80387913826349711</v>
      </c>
      <c r="L36" s="62">
        <f t="shared" si="2"/>
        <v>0.76078738039044003</v>
      </c>
      <c r="M36" s="33"/>
    </row>
    <row r="37" spans="2:13" ht="15" x14ac:dyDescent="0.2">
      <c r="B37" s="71" t="s">
        <v>0</v>
      </c>
      <c r="C37" s="60">
        <v>6403.2290000000003</v>
      </c>
      <c r="D37" s="61">
        <v>454.19200000000001</v>
      </c>
      <c r="E37" s="62">
        <f t="shared" si="0"/>
        <v>6.6233646731037807E-2</v>
      </c>
      <c r="F37" s="138"/>
      <c r="G37" s="184" t="s">
        <v>0</v>
      </c>
      <c r="H37" s="63">
        <v>3684.74</v>
      </c>
      <c r="I37" s="64">
        <v>5850.4660000000003</v>
      </c>
      <c r="J37" s="64">
        <v>9975.2379999999994</v>
      </c>
      <c r="K37" s="149">
        <f t="shared" si="1"/>
        <v>0.63061131974996487</v>
      </c>
      <c r="L37" s="62">
        <f t="shared" si="2"/>
        <v>0.58649888854782217</v>
      </c>
      <c r="M37" s="33"/>
    </row>
    <row r="38" spans="2:13" ht="15" x14ac:dyDescent="0.2">
      <c r="B38" s="72" t="s">
        <v>12</v>
      </c>
      <c r="C38" s="60">
        <v>1680.21</v>
      </c>
      <c r="D38" s="61">
        <v>246.56700000000001</v>
      </c>
      <c r="E38" s="62">
        <f t="shared" si="0"/>
        <v>0.12796862325012184</v>
      </c>
      <c r="F38" s="138"/>
      <c r="G38" s="185" t="s">
        <v>12</v>
      </c>
      <c r="H38" s="63">
        <v>888.94</v>
      </c>
      <c r="I38" s="64">
        <v>1680.21</v>
      </c>
      <c r="J38" s="64">
        <v>2815.7170000000001</v>
      </c>
      <c r="K38" s="149">
        <f t="shared" si="1"/>
        <v>0.6842935564902296</v>
      </c>
      <c r="L38" s="62">
        <f t="shared" si="2"/>
        <v>0.59672545216724548</v>
      </c>
      <c r="M38" s="33"/>
    </row>
    <row r="39" spans="2:13" ht="15" x14ac:dyDescent="0.2">
      <c r="B39" s="71" t="s">
        <v>1</v>
      </c>
      <c r="C39" s="60">
        <v>30023.797999999999</v>
      </c>
      <c r="D39" s="61">
        <v>995.58</v>
      </c>
      <c r="E39" s="62">
        <f t="shared" si="0"/>
        <v>3.2095421126755022E-2</v>
      </c>
      <c r="F39" s="138"/>
      <c r="G39" s="184" t="s">
        <v>1</v>
      </c>
      <c r="H39" s="63">
        <v>8430.4009999999998</v>
      </c>
      <c r="I39" s="64">
        <v>28855.048999999999</v>
      </c>
      <c r="J39" s="64">
        <v>38262.807000000001</v>
      </c>
      <c r="K39" s="149">
        <f t="shared" si="1"/>
        <v>0.77967113076675221</v>
      </c>
      <c r="L39" s="62">
        <f t="shared" si="2"/>
        <v>0.7541278662592632</v>
      </c>
      <c r="M39" s="33"/>
    </row>
    <row r="40" spans="2:13" ht="15" x14ac:dyDescent="0.2">
      <c r="B40" s="72" t="s">
        <v>7</v>
      </c>
      <c r="C40" s="60">
        <v>6965.857</v>
      </c>
      <c r="D40" s="61">
        <v>410.82100000000003</v>
      </c>
      <c r="E40" s="62">
        <f t="shared" si="0"/>
        <v>5.5691871056321021E-2</v>
      </c>
      <c r="F40" s="138"/>
      <c r="G40" s="185" t="s">
        <v>7</v>
      </c>
      <c r="H40" s="63">
        <v>1588.1569999999999</v>
      </c>
      <c r="I40" s="64">
        <v>6965.857</v>
      </c>
      <c r="J40" s="64">
        <v>8964.8349999999991</v>
      </c>
      <c r="K40" s="149">
        <f t="shared" si="1"/>
        <v>0.82284593079515678</v>
      </c>
      <c r="L40" s="62">
        <f t="shared" si="2"/>
        <v>0.77702010131809462</v>
      </c>
      <c r="M40" s="33"/>
    </row>
    <row r="41" spans="2:13" ht="15" x14ac:dyDescent="0.2">
      <c r="B41" s="71" t="s">
        <v>9</v>
      </c>
      <c r="C41" s="60">
        <v>28838.399000000001</v>
      </c>
      <c r="D41" s="61">
        <v>764.99400000000003</v>
      </c>
      <c r="E41" s="62">
        <f t="shared" si="0"/>
        <v>2.5841429730706883E-2</v>
      </c>
      <c r="F41" s="138"/>
      <c r="G41" s="184" t="s">
        <v>9</v>
      </c>
      <c r="H41" s="63">
        <v>6141.1589999999997</v>
      </c>
      <c r="I41" s="64">
        <v>28075.798999999999</v>
      </c>
      <c r="J41" s="64">
        <v>34955.294999999998</v>
      </c>
      <c r="K41" s="149">
        <f t="shared" si="1"/>
        <v>0.82431391295653489</v>
      </c>
      <c r="L41" s="62">
        <f t="shared" si="2"/>
        <v>0.8031915908591245</v>
      </c>
      <c r="M41" s="33"/>
    </row>
    <row r="42" spans="2:13" ht="15" x14ac:dyDescent="0.2">
      <c r="B42" s="72" t="s">
        <v>10</v>
      </c>
      <c r="C42" s="60">
        <v>7856.8019999999997</v>
      </c>
      <c r="D42" s="61">
        <v>277.351</v>
      </c>
      <c r="E42" s="62">
        <f t="shared" si="0"/>
        <v>3.4097096526214843E-2</v>
      </c>
      <c r="F42" s="138"/>
      <c r="G42" s="185" t="s">
        <v>10</v>
      </c>
      <c r="H42" s="63">
        <v>1777.123</v>
      </c>
      <c r="I42" s="64">
        <v>7856.8019999999997</v>
      </c>
      <c r="J42" s="64">
        <v>9911.2759999999998</v>
      </c>
      <c r="K42" s="149">
        <f t="shared" si="1"/>
        <v>0.82069685073849219</v>
      </c>
      <c r="L42" s="62">
        <f t="shared" si="2"/>
        <v>0.79271347100010126</v>
      </c>
      <c r="M42" s="33"/>
    </row>
    <row r="43" spans="2:13" ht="15" x14ac:dyDescent="0.2">
      <c r="B43" s="71" t="s">
        <v>2</v>
      </c>
      <c r="C43" s="60">
        <v>28633.085999999999</v>
      </c>
      <c r="D43" s="61">
        <v>592.28300000000002</v>
      </c>
      <c r="E43" s="62">
        <f t="shared" si="0"/>
        <v>2.0266057205299958E-2</v>
      </c>
      <c r="F43" s="138"/>
      <c r="G43" s="184" t="s">
        <v>2</v>
      </c>
      <c r="H43" s="63">
        <v>4331.9939999999997</v>
      </c>
      <c r="I43" s="64">
        <v>27755.695</v>
      </c>
      <c r="J43" s="64">
        <v>32654.007000000001</v>
      </c>
      <c r="K43" s="149">
        <f t="shared" si="1"/>
        <v>0.86733652626460211</v>
      </c>
      <c r="L43" s="62">
        <f t="shared" si="2"/>
        <v>0.84999353984336434</v>
      </c>
      <c r="M43" s="33"/>
    </row>
    <row r="44" spans="2:13" ht="16" thickBot="1" x14ac:dyDescent="0.25">
      <c r="B44" s="72" t="s">
        <v>11</v>
      </c>
      <c r="C44" s="73">
        <v>4148.8689999999997</v>
      </c>
      <c r="D44" s="74">
        <v>109.352</v>
      </c>
      <c r="E44" s="75">
        <f t="shared" si="0"/>
        <v>2.5680207767516061E-2</v>
      </c>
      <c r="F44" s="138"/>
      <c r="G44" s="185" t="s">
        <v>11</v>
      </c>
      <c r="H44" s="63">
        <v>463.20400000000001</v>
      </c>
      <c r="I44" s="64">
        <v>4148.8689999999997</v>
      </c>
      <c r="J44" s="64">
        <v>4721.4250000000002</v>
      </c>
      <c r="K44" s="149">
        <f t="shared" si="1"/>
        <v>0.901893178436595</v>
      </c>
      <c r="L44" s="62">
        <f t="shared" si="2"/>
        <v>0.87873237423023765</v>
      </c>
      <c r="M44" s="33"/>
    </row>
    <row r="45" spans="2:13" ht="16" thickBot="1" x14ac:dyDescent="0.25">
      <c r="B45" s="53" t="s">
        <v>87</v>
      </c>
      <c r="C45" s="54">
        <v>13054.445</v>
      </c>
      <c r="D45" s="55">
        <v>1167.0229999999999</v>
      </c>
      <c r="E45" s="56">
        <f t="shared" si="0"/>
        <v>8.2060656466688253E-2</v>
      </c>
      <c r="F45" s="139"/>
      <c r="G45" s="160" t="s">
        <v>86</v>
      </c>
      <c r="H45" s="57">
        <v>4813.0950000000003</v>
      </c>
      <c r="I45" s="58">
        <v>12507.242</v>
      </c>
      <c r="J45" s="58">
        <v>18352.146000000001</v>
      </c>
      <c r="K45" s="150">
        <f t="shared" si="1"/>
        <v>0.73773666578284625</v>
      </c>
      <c r="L45" s="56">
        <f t="shared" si="2"/>
        <v>0.68151386764250899</v>
      </c>
      <c r="M45" s="33"/>
    </row>
    <row r="46" spans="2:13" ht="15" x14ac:dyDescent="0.2">
      <c r="B46" s="59" t="s">
        <v>8</v>
      </c>
      <c r="C46" s="60">
        <v>280.416</v>
      </c>
      <c r="D46" s="61">
        <v>112.967</v>
      </c>
      <c r="E46" s="62">
        <f t="shared" si="0"/>
        <v>0.28716797624706714</v>
      </c>
      <c r="F46" s="138"/>
      <c r="G46" s="159" t="s">
        <v>8</v>
      </c>
      <c r="H46" s="63">
        <v>715.976</v>
      </c>
      <c r="I46" s="64">
        <v>280.416</v>
      </c>
      <c r="J46" s="64">
        <v>1109.3589999999999</v>
      </c>
      <c r="K46" s="149">
        <f t="shared" si="1"/>
        <v>0.3546038748502513</v>
      </c>
      <c r="L46" s="62">
        <f t="shared" si="2"/>
        <v>0.25277299774013645</v>
      </c>
      <c r="M46" s="33"/>
    </row>
    <row r="47" spans="2:13" ht="15" x14ac:dyDescent="0.2">
      <c r="B47" s="59" t="s">
        <v>37</v>
      </c>
      <c r="C47" s="65">
        <v>3480.1170000000002</v>
      </c>
      <c r="D47" s="66">
        <v>536.68200000000002</v>
      </c>
      <c r="E47" s="62">
        <f t="shared" si="0"/>
        <v>0.13360937403141157</v>
      </c>
      <c r="F47" s="138"/>
      <c r="G47" s="159" t="s">
        <v>37</v>
      </c>
      <c r="H47" s="67">
        <v>1521.1579999999999</v>
      </c>
      <c r="I47" s="68">
        <v>3480.1170000000002</v>
      </c>
      <c r="J47" s="68">
        <v>5537.9570000000003</v>
      </c>
      <c r="K47" s="149">
        <f t="shared" si="1"/>
        <v>0.72532144976929225</v>
      </c>
      <c r="L47" s="62">
        <f t="shared" si="2"/>
        <v>0.62841170489406106</v>
      </c>
      <c r="M47" s="33"/>
    </row>
    <row r="48" spans="2:13" ht="15" x14ac:dyDescent="0.2">
      <c r="B48" s="69" t="s">
        <v>13</v>
      </c>
      <c r="C48" s="63">
        <v>10377.319</v>
      </c>
      <c r="D48" s="64">
        <v>987.28499999999997</v>
      </c>
      <c r="E48" s="62">
        <f t="shared" si="0"/>
        <v>8.6873682532185026E-2</v>
      </c>
      <c r="F48" s="138"/>
      <c r="G48" s="182" t="s">
        <v>65</v>
      </c>
      <c r="H48" s="63">
        <v>4510.9049999999997</v>
      </c>
      <c r="I48" s="64">
        <v>10162.723</v>
      </c>
      <c r="J48" s="64">
        <v>15642.153</v>
      </c>
      <c r="K48" s="149">
        <f t="shared" si="1"/>
        <v>0.71161866272500973</v>
      </c>
      <c r="L48" s="62">
        <f t="shared" si="2"/>
        <v>0.64970103540094515</v>
      </c>
      <c r="M48" s="33"/>
    </row>
    <row r="49" spans="2:13" ht="15" x14ac:dyDescent="0.2">
      <c r="B49" s="70" t="s">
        <v>14</v>
      </c>
      <c r="C49" s="63">
        <v>3014.7719999999999</v>
      </c>
      <c r="D49" s="64">
        <v>526.28899999999999</v>
      </c>
      <c r="E49" s="62">
        <f t="shared" si="0"/>
        <v>0.14862466362482885</v>
      </c>
      <c r="F49" s="138"/>
      <c r="G49" s="183" t="s">
        <v>14</v>
      </c>
      <c r="H49" s="63">
        <v>1462.9269999999999</v>
      </c>
      <c r="I49" s="64">
        <v>3014.7719999999999</v>
      </c>
      <c r="J49" s="64">
        <v>5003.9880000000003</v>
      </c>
      <c r="K49" s="149">
        <f t="shared" si="1"/>
        <v>0.70764778013056795</v>
      </c>
      <c r="L49" s="62">
        <f t="shared" si="2"/>
        <v>0.60247386684380533</v>
      </c>
      <c r="M49" s="33"/>
    </row>
    <row r="50" spans="2:13" ht="15" x14ac:dyDescent="0.2">
      <c r="B50" s="71" t="s">
        <v>0</v>
      </c>
      <c r="C50" s="60">
        <v>1446.325</v>
      </c>
      <c r="D50" s="61">
        <v>279.88200000000001</v>
      </c>
      <c r="E50" s="62">
        <f t="shared" si="0"/>
        <v>0.16213698588871439</v>
      </c>
      <c r="F50" s="138"/>
      <c r="G50" s="184" t="s">
        <v>0</v>
      </c>
      <c r="H50" s="63">
        <v>1533.664</v>
      </c>
      <c r="I50" s="64">
        <v>1359.3579999999999</v>
      </c>
      <c r="J50" s="64">
        <v>3160.681</v>
      </c>
      <c r="K50" s="149">
        <f t="shared" si="1"/>
        <v>0.51476786173612588</v>
      </c>
      <c r="L50" s="62">
        <f t="shared" si="2"/>
        <v>0.43008389647674028</v>
      </c>
      <c r="M50" s="33"/>
    </row>
    <row r="51" spans="2:13" ht="15" x14ac:dyDescent="0.2">
      <c r="B51" s="72" t="s">
        <v>12</v>
      </c>
      <c r="C51" s="60">
        <v>385.26900000000001</v>
      </c>
      <c r="D51" s="61">
        <v>167.32300000000001</v>
      </c>
      <c r="E51" s="62">
        <f t="shared" si="0"/>
        <v>0.30279663838781601</v>
      </c>
      <c r="F51" s="138"/>
      <c r="G51" s="185" t="s">
        <v>12</v>
      </c>
      <c r="H51" s="63">
        <v>475.80599999999998</v>
      </c>
      <c r="I51" s="64">
        <v>385.26900000000001</v>
      </c>
      <c r="J51" s="64">
        <v>1028.3979999999999</v>
      </c>
      <c r="K51" s="149">
        <f t="shared" si="1"/>
        <v>0.53733282250646142</v>
      </c>
      <c r="L51" s="62">
        <f t="shared" si="2"/>
        <v>0.37463025015606805</v>
      </c>
      <c r="M51" s="33"/>
    </row>
    <row r="52" spans="2:13" ht="15" x14ac:dyDescent="0.2">
      <c r="B52" s="71" t="s">
        <v>1</v>
      </c>
      <c r="C52" s="60">
        <v>4716.7960000000003</v>
      </c>
      <c r="D52" s="61">
        <v>499.279</v>
      </c>
      <c r="E52" s="62">
        <f t="shared" si="0"/>
        <v>9.5719290846086366E-2</v>
      </c>
      <c r="F52" s="138"/>
      <c r="G52" s="184" t="s">
        <v>1</v>
      </c>
      <c r="H52" s="63">
        <v>1872.6020000000001</v>
      </c>
      <c r="I52" s="64">
        <v>4643.6440000000002</v>
      </c>
      <c r="J52" s="64">
        <v>7011.0389999999998</v>
      </c>
      <c r="K52" s="149">
        <f t="shared" si="1"/>
        <v>0.73290663480833584</v>
      </c>
      <c r="L52" s="62">
        <f t="shared" si="2"/>
        <v>0.6623332148059653</v>
      </c>
      <c r="M52" s="33"/>
    </row>
    <row r="53" spans="2:13" ht="15" x14ac:dyDescent="0.2">
      <c r="B53" s="72" t="s">
        <v>7</v>
      </c>
      <c r="C53" s="60">
        <v>1318.152</v>
      </c>
      <c r="D53" s="61">
        <v>259.22500000000002</v>
      </c>
      <c r="E53" s="62">
        <f t="shared" si="0"/>
        <v>0.16433927970294993</v>
      </c>
      <c r="F53" s="138"/>
      <c r="G53" s="185" t="s">
        <v>7</v>
      </c>
      <c r="H53" s="63">
        <v>556.30600000000004</v>
      </c>
      <c r="I53" s="64">
        <v>1318.152</v>
      </c>
      <c r="J53" s="64">
        <v>2133.683</v>
      </c>
      <c r="K53" s="149">
        <f t="shared" si="1"/>
        <v>0.73927429707224546</v>
      </c>
      <c r="L53" s="62">
        <f t="shared" si="2"/>
        <v>0.61778249158848808</v>
      </c>
      <c r="M53" s="33"/>
    </row>
    <row r="54" spans="2:13" ht="15" x14ac:dyDescent="0.2">
      <c r="B54" s="71" t="s">
        <v>9</v>
      </c>
      <c r="C54" s="60">
        <v>4214.1980000000003</v>
      </c>
      <c r="D54" s="61">
        <v>208.124</v>
      </c>
      <c r="E54" s="62">
        <f t="shared" si="0"/>
        <v>4.7062154225766463E-2</v>
      </c>
      <c r="F54" s="138"/>
      <c r="G54" s="184" t="s">
        <v>9</v>
      </c>
      <c r="H54" s="63">
        <v>1104.6389999999999</v>
      </c>
      <c r="I54" s="64">
        <v>4159.7209999999995</v>
      </c>
      <c r="J54" s="64">
        <v>5470.433</v>
      </c>
      <c r="K54" s="149">
        <f t="shared" si="1"/>
        <v>0.7980710119290374</v>
      </c>
      <c r="L54" s="62">
        <f t="shared" si="2"/>
        <v>0.7604006849183601</v>
      </c>
      <c r="M54" s="33"/>
    </row>
    <row r="55" spans="2:13" ht="15" x14ac:dyDescent="0.2">
      <c r="B55" s="72" t="s">
        <v>10</v>
      </c>
      <c r="C55" s="60">
        <v>1311.3510000000001</v>
      </c>
      <c r="D55" s="61">
        <v>99.741</v>
      </c>
      <c r="E55" s="62">
        <f t="shared" si="0"/>
        <v>7.0683555714297852E-2</v>
      </c>
      <c r="F55" s="138"/>
      <c r="G55" s="185" t="s">
        <v>10</v>
      </c>
      <c r="H55" s="63">
        <v>430.815</v>
      </c>
      <c r="I55" s="64">
        <v>1311.3510000000001</v>
      </c>
      <c r="J55" s="64">
        <v>1841.9069999999999</v>
      </c>
      <c r="K55" s="149">
        <f t="shared" si="1"/>
        <v>0.76610382608893934</v>
      </c>
      <c r="L55" s="62">
        <f t="shared" si="2"/>
        <v>0.71195288361464515</v>
      </c>
      <c r="M55" s="33"/>
    </row>
    <row r="56" spans="2:13" ht="15" x14ac:dyDescent="0.2">
      <c r="B56" s="71" t="s">
        <v>2</v>
      </c>
      <c r="C56" s="60">
        <v>2396.7080000000001</v>
      </c>
      <c r="D56" s="61">
        <v>66.77</v>
      </c>
      <c r="E56" s="62">
        <f t="shared" si="0"/>
        <v>2.7103956276451423E-2</v>
      </c>
      <c r="F56" s="138"/>
      <c r="G56" s="184" t="s">
        <v>2</v>
      </c>
      <c r="H56" s="63">
        <v>302.19</v>
      </c>
      <c r="I56" s="64">
        <v>2344.5189999999998</v>
      </c>
      <c r="J56" s="64">
        <v>2709.9929999999999</v>
      </c>
      <c r="K56" s="149">
        <f t="shared" si="1"/>
        <v>0.88849048687579635</v>
      </c>
      <c r="L56" s="62">
        <f t="shared" si="2"/>
        <v>0.8651383970364499</v>
      </c>
      <c r="M56" s="33"/>
    </row>
    <row r="57" spans="2:13" ht="16" thickBot="1" x14ac:dyDescent="0.25">
      <c r="B57" s="72" t="s">
        <v>11</v>
      </c>
      <c r="C57" s="73">
        <v>381.88400000000001</v>
      </c>
      <c r="D57" s="74">
        <v>10.393000000000001</v>
      </c>
      <c r="E57" s="75">
        <f t="shared" si="0"/>
        <v>2.6494033552821091E-2</v>
      </c>
      <c r="F57" s="138"/>
      <c r="G57" s="185" t="s">
        <v>11</v>
      </c>
      <c r="H57" s="63">
        <v>49.603000000000002</v>
      </c>
      <c r="I57" s="64">
        <v>381.88400000000001</v>
      </c>
      <c r="J57" s="64">
        <v>441.88</v>
      </c>
      <c r="K57" s="149">
        <f t="shared" si="1"/>
        <v>0.88774554177604781</v>
      </c>
      <c r="L57" s="62">
        <f t="shared" si="2"/>
        <v>0.86422558160586593</v>
      </c>
      <c r="M57" s="33"/>
    </row>
    <row r="58" spans="2:13" ht="16" thickBot="1" x14ac:dyDescent="0.25">
      <c r="B58" s="53" t="s">
        <v>85</v>
      </c>
      <c r="C58" s="54">
        <v>7214.4570000000003</v>
      </c>
      <c r="D58" s="55">
        <v>525.35199999999998</v>
      </c>
      <c r="E58" s="56">
        <f t="shared" si="0"/>
        <v>6.7876610391806827E-2</v>
      </c>
      <c r="F58" s="139"/>
      <c r="G58" s="160" t="s">
        <v>89</v>
      </c>
      <c r="H58" s="57">
        <v>2304</v>
      </c>
      <c r="I58" s="58">
        <v>6894.3050000000003</v>
      </c>
      <c r="J58" s="58">
        <v>9639.6730000000007</v>
      </c>
      <c r="K58" s="150">
        <f t="shared" si="1"/>
        <v>0.76098774304896033</v>
      </c>
      <c r="L58" s="56">
        <f t="shared" si="2"/>
        <v>0.71520112767310673</v>
      </c>
      <c r="M58" s="33"/>
    </row>
    <row r="59" spans="2:13" ht="15" x14ac:dyDescent="0.2">
      <c r="B59" s="59" t="s">
        <v>8</v>
      </c>
      <c r="C59" s="60">
        <v>218.96600000000001</v>
      </c>
      <c r="D59" s="61">
        <v>81.44</v>
      </c>
      <c r="E59" s="62">
        <f t="shared" si="0"/>
        <v>0.27109977830003396</v>
      </c>
      <c r="F59" s="138"/>
      <c r="G59" s="159" t="s">
        <v>8</v>
      </c>
      <c r="H59" s="63">
        <v>606.36800000000005</v>
      </c>
      <c r="I59" s="64">
        <v>218.96600000000001</v>
      </c>
      <c r="J59" s="64">
        <v>906.774</v>
      </c>
      <c r="K59" s="149">
        <f t="shared" si="1"/>
        <v>0.33129092805925175</v>
      </c>
      <c r="L59" s="62">
        <f t="shared" si="2"/>
        <v>0.24147803090957615</v>
      </c>
      <c r="M59" s="33"/>
    </row>
    <row r="60" spans="2:13" ht="15" x14ac:dyDescent="0.2">
      <c r="B60" s="59" t="s">
        <v>37</v>
      </c>
      <c r="C60" s="65">
        <v>2791.154</v>
      </c>
      <c r="D60" s="66">
        <v>270.23500000000001</v>
      </c>
      <c r="E60" s="62">
        <f t="shared" si="0"/>
        <v>8.8272022928154503E-2</v>
      </c>
      <c r="F60" s="138"/>
      <c r="G60" s="159" t="s">
        <v>37</v>
      </c>
      <c r="H60" s="67">
        <v>953.404</v>
      </c>
      <c r="I60" s="68">
        <v>2791.154</v>
      </c>
      <c r="J60" s="68">
        <v>4014.7930000000001</v>
      </c>
      <c r="K60" s="149">
        <f t="shared" si="1"/>
        <v>0.7625272336581238</v>
      </c>
      <c r="L60" s="62">
        <f t="shared" si="2"/>
        <v>0.69521741220531164</v>
      </c>
      <c r="M60" s="33"/>
    </row>
    <row r="61" spans="2:13" ht="15" x14ac:dyDescent="0.2">
      <c r="B61" s="69" t="s">
        <v>13</v>
      </c>
      <c r="C61" s="63">
        <v>5912.5810000000001</v>
      </c>
      <c r="D61" s="64">
        <v>421.23099999999999</v>
      </c>
      <c r="E61" s="62">
        <f t="shared" si="0"/>
        <v>6.6505131506902945E-2</v>
      </c>
      <c r="F61" s="138"/>
      <c r="G61" s="182" t="s">
        <v>65</v>
      </c>
      <c r="H61" s="63">
        <v>2175.1239999999998</v>
      </c>
      <c r="I61" s="64">
        <v>5831.7569999999996</v>
      </c>
      <c r="J61" s="64">
        <v>8425.9079999999994</v>
      </c>
      <c r="K61" s="149">
        <f t="shared" si="1"/>
        <v>0.74185286618368018</v>
      </c>
      <c r="L61" s="62">
        <f t="shared" si="2"/>
        <v>0.69212208345972925</v>
      </c>
      <c r="M61" s="33"/>
    </row>
    <row r="62" spans="2:13" ht="15" x14ac:dyDescent="0.2">
      <c r="B62" s="70" t="s">
        <v>14</v>
      </c>
      <c r="C62" s="63">
        <v>2440.6460000000002</v>
      </c>
      <c r="D62" s="64">
        <v>261.59699999999998</v>
      </c>
      <c r="E62" s="62">
        <f t="shared" si="0"/>
        <v>9.6807355963175759E-2</v>
      </c>
      <c r="F62" s="138"/>
      <c r="G62" s="183" t="s">
        <v>14</v>
      </c>
      <c r="H62" s="63">
        <v>916.39300000000003</v>
      </c>
      <c r="I62" s="64">
        <v>2440.6460000000002</v>
      </c>
      <c r="J62" s="64">
        <v>3618.636</v>
      </c>
      <c r="K62" s="149">
        <f t="shared" si="1"/>
        <v>0.74675734171660257</v>
      </c>
      <c r="L62" s="62">
        <f t="shared" si="2"/>
        <v>0.67446573791892861</v>
      </c>
      <c r="M62" s="33"/>
    </row>
    <row r="63" spans="2:13" ht="15" x14ac:dyDescent="0.2">
      <c r="B63" s="71" t="s">
        <v>0</v>
      </c>
      <c r="C63" s="60">
        <v>1359.895</v>
      </c>
      <c r="D63" s="61">
        <v>159.041</v>
      </c>
      <c r="E63" s="62">
        <f t="shared" si="0"/>
        <v>0.10470553071360479</v>
      </c>
      <c r="F63" s="138"/>
      <c r="G63" s="184" t="s">
        <v>0</v>
      </c>
      <c r="H63" s="63">
        <v>971.471</v>
      </c>
      <c r="I63" s="64">
        <v>1323.3240000000001</v>
      </c>
      <c r="J63" s="64">
        <v>2452.261</v>
      </c>
      <c r="K63" s="149">
        <f t="shared" si="1"/>
        <v>0.60384681728413081</v>
      </c>
      <c r="L63" s="62">
        <f t="shared" si="2"/>
        <v>0.53963423958542756</v>
      </c>
      <c r="M63" s="33"/>
    </row>
    <row r="64" spans="2:13" ht="15" x14ac:dyDescent="0.2">
      <c r="B64" s="72" t="s">
        <v>12</v>
      </c>
      <c r="C64" s="60">
        <v>530.77099999999996</v>
      </c>
      <c r="D64" s="61">
        <v>99.802999999999997</v>
      </c>
      <c r="E64" s="62">
        <f t="shared" si="0"/>
        <v>0.1582732557955133</v>
      </c>
      <c r="F64" s="138"/>
      <c r="G64" s="185" t="s">
        <v>12</v>
      </c>
      <c r="H64" s="63">
        <v>359.82900000000001</v>
      </c>
      <c r="I64" s="64">
        <v>530.77099999999996</v>
      </c>
      <c r="J64" s="64">
        <v>990.40300000000002</v>
      </c>
      <c r="K64" s="149">
        <f t="shared" si="1"/>
        <v>0.63668425883201085</v>
      </c>
      <c r="L64" s="62">
        <f t="shared" si="2"/>
        <v>0.53591416827291516</v>
      </c>
      <c r="M64" s="33"/>
    </row>
    <row r="65" spans="2:13" ht="15" x14ac:dyDescent="0.2">
      <c r="B65" s="71" t="s">
        <v>1</v>
      </c>
      <c r="C65" s="60">
        <v>2516.0140000000001</v>
      </c>
      <c r="D65" s="61">
        <v>179.256</v>
      </c>
      <c r="E65" s="62">
        <f t="shared" si="0"/>
        <v>6.6507622612947875E-2</v>
      </c>
      <c r="F65" s="138"/>
      <c r="G65" s="184" t="s">
        <v>1</v>
      </c>
      <c r="H65" s="63">
        <v>704.25300000000004</v>
      </c>
      <c r="I65" s="64">
        <v>2480.14</v>
      </c>
      <c r="J65" s="64">
        <v>3363.02</v>
      </c>
      <c r="K65" s="149">
        <f t="shared" si="1"/>
        <v>0.79058911335644744</v>
      </c>
      <c r="L65" s="62">
        <f t="shared" si="2"/>
        <v>0.73747405605675842</v>
      </c>
      <c r="M65" s="33"/>
    </row>
    <row r="66" spans="2:13" ht="15" x14ac:dyDescent="0.2">
      <c r="B66" s="72" t="s">
        <v>7</v>
      </c>
      <c r="C66" s="60">
        <v>1048.838</v>
      </c>
      <c r="D66" s="61">
        <v>112.733</v>
      </c>
      <c r="E66" s="62">
        <f t="shared" si="0"/>
        <v>9.7052181915698657E-2</v>
      </c>
      <c r="F66" s="138"/>
      <c r="G66" s="185" t="s">
        <v>7</v>
      </c>
      <c r="H66" s="63">
        <v>309.29899999999998</v>
      </c>
      <c r="I66" s="64">
        <v>1048.838</v>
      </c>
      <c r="J66" s="64">
        <v>1470.87</v>
      </c>
      <c r="K66" s="149">
        <f t="shared" si="1"/>
        <v>0.78971697022850418</v>
      </c>
      <c r="L66" s="62">
        <f t="shared" si="2"/>
        <v>0.71307321517197308</v>
      </c>
      <c r="M66" s="33"/>
    </row>
    <row r="67" spans="2:13" ht="15" x14ac:dyDescent="0.2">
      <c r="B67" s="71" t="s">
        <v>9</v>
      </c>
      <c r="C67" s="60">
        <v>2036.672</v>
      </c>
      <c r="D67" s="61">
        <v>82.933999999999997</v>
      </c>
      <c r="E67" s="62">
        <f t="shared" si="0"/>
        <v>3.9127083052227625E-2</v>
      </c>
      <c r="F67" s="138"/>
      <c r="G67" s="184" t="s">
        <v>9</v>
      </c>
      <c r="H67" s="63">
        <v>499.4</v>
      </c>
      <c r="I67" s="64">
        <v>2028.2929999999999</v>
      </c>
      <c r="J67" s="64">
        <v>2610.627</v>
      </c>
      <c r="K67" s="149">
        <f t="shared" si="1"/>
        <v>0.80870495861722103</v>
      </c>
      <c r="L67" s="62">
        <f t="shared" si="2"/>
        <v>0.77693711127633325</v>
      </c>
      <c r="M67" s="33"/>
    </row>
    <row r="68" spans="2:13" ht="15" x14ac:dyDescent="0.2">
      <c r="B68" s="72" t="s">
        <v>10</v>
      </c>
      <c r="C68" s="60">
        <v>861.03700000000003</v>
      </c>
      <c r="D68" s="61">
        <v>49.061</v>
      </c>
      <c r="E68" s="62">
        <f t="shared" si="0"/>
        <v>5.3907381402881885E-2</v>
      </c>
      <c r="F68" s="138"/>
      <c r="G68" s="185" t="s">
        <v>10</v>
      </c>
      <c r="H68" s="63">
        <v>247.26499999999999</v>
      </c>
      <c r="I68" s="64">
        <v>861.03700000000003</v>
      </c>
      <c r="J68" s="64">
        <v>1157.3630000000001</v>
      </c>
      <c r="K68" s="149">
        <f t="shared" si="1"/>
        <v>0.78635484286261093</v>
      </c>
      <c r="L68" s="62">
        <f t="shared" si="2"/>
        <v>0.74396451243041295</v>
      </c>
      <c r="M68" s="33"/>
    </row>
    <row r="69" spans="2:13" ht="15" x14ac:dyDescent="0.2">
      <c r="B69" s="71" t="s">
        <v>2</v>
      </c>
      <c r="C69" s="60">
        <v>1082.9100000000001</v>
      </c>
      <c r="D69" s="61">
        <v>22.681000000000001</v>
      </c>
      <c r="E69" s="62">
        <f t="shared" si="0"/>
        <v>2.05148196756305E-2</v>
      </c>
      <c r="F69" s="138"/>
      <c r="G69" s="184" t="s">
        <v>2</v>
      </c>
      <c r="H69" s="63">
        <v>128.876</v>
      </c>
      <c r="I69" s="64">
        <v>1062.548</v>
      </c>
      <c r="J69" s="64">
        <v>1213.7650000000001</v>
      </c>
      <c r="K69" s="149">
        <f t="shared" si="1"/>
        <v>0.89382129160092771</v>
      </c>
      <c r="L69" s="62">
        <f t="shared" si="2"/>
        <v>0.87541492793085973</v>
      </c>
      <c r="M69" s="33"/>
    </row>
    <row r="70" spans="2:13" ht="16" thickBot="1" x14ac:dyDescent="0.25">
      <c r="B70" s="72" t="s">
        <v>11</v>
      </c>
      <c r="C70" s="73">
        <v>313.47399999999999</v>
      </c>
      <c r="D70" s="74">
        <v>8.6379999999999999</v>
      </c>
      <c r="E70" s="75">
        <f t="shared" ref="E70:E122" si="3">D70/(D70+C70)</f>
        <v>2.6816759388038944E-2</v>
      </c>
      <c r="F70" s="138"/>
      <c r="G70" s="185" t="s">
        <v>11</v>
      </c>
      <c r="H70" s="63">
        <v>30.344000000000001</v>
      </c>
      <c r="I70" s="64">
        <v>313.47399999999999</v>
      </c>
      <c r="J70" s="64">
        <v>352.45600000000002</v>
      </c>
      <c r="K70" s="149">
        <f t="shared" ref="K70:K122" si="4">(J70-H70)/J70</f>
        <v>0.9139069841341898</v>
      </c>
      <c r="L70" s="62">
        <f t="shared" ref="L70:L122" si="5">I70/J70</f>
        <v>0.88939896043761479</v>
      </c>
      <c r="M70" s="33"/>
    </row>
    <row r="71" spans="2:13" ht="16" thickBot="1" x14ac:dyDescent="0.25">
      <c r="B71" s="53" t="s">
        <v>84</v>
      </c>
      <c r="C71" s="54">
        <v>18374.987000000001</v>
      </c>
      <c r="D71" s="55">
        <v>812.77300000000002</v>
      </c>
      <c r="E71" s="56">
        <f t="shared" si="3"/>
        <v>4.2358930901783214E-2</v>
      </c>
      <c r="F71" s="139"/>
      <c r="G71" s="160" t="s">
        <v>83</v>
      </c>
      <c r="H71" s="57">
        <v>5851.777</v>
      </c>
      <c r="I71" s="58">
        <v>17856.25</v>
      </c>
      <c r="J71" s="58">
        <v>24470.897000000001</v>
      </c>
      <c r="K71" s="150">
        <f t="shared" si="4"/>
        <v>0.76086789952979661</v>
      </c>
      <c r="L71" s="56">
        <f t="shared" si="5"/>
        <v>0.7296933169225468</v>
      </c>
      <c r="M71" s="33"/>
    </row>
    <row r="72" spans="2:13" ht="15" x14ac:dyDescent="0.2">
      <c r="B72" s="59" t="s">
        <v>8</v>
      </c>
      <c r="C72" s="60">
        <v>138.185</v>
      </c>
      <c r="D72" s="61">
        <v>26.788</v>
      </c>
      <c r="E72" s="62">
        <f t="shared" si="3"/>
        <v>0.16237808611106058</v>
      </c>
      <c r="F72" s="138"/>
      <c r="G72" s="159" t="s">
        <v>8</v>
      </c>
      <c r="H72" s="63">
        <v>439.59300000000002</v>
      </c>
      <c r="I72" s="64">
        <v>138.185</v>
      </c>
      <c r="J72" s="64">
        <v>604.56600000000003</v>
      </c>
      <c r="K72" s="149">
        <f t="shared" si="4"/>
        <v>0.2728783954109229</v>
      </c>
      <c r="L72" s="62">
        <f t="shared" si="5"/>
        <v>0.22856892382304</v>
      </c>
      <c r="M72" s="33"/>
    </row>
    <row r="73" spans="2:13" ht="15" x14ac:dyDescent="0.2">
      <c r="B73" s="59" t="s">
        <v>37</v>
      </c>
      <c r="C73" s="65">
        <v>4750.116</v>
      </c>
      <c r="D73" s="66">
        <v>302.79599999999999</v>
      </c>
      <c r="E73" s="62">
        <f t="shared" si="3"/>
        <v>5.9925049159771628E-2</v>
      </c>
      <c r="F73" s="138"/>
      <c r="G73" s="159" t="s">
        <v>37</v>
      </c>
      <c r="H73" s="67">
        <v>1891.7940000000001</v>
      </c>
      <c r="I73" s="68">
        <v>4750.116</v>
      </c>
      <c r="J73" s="68">
        <v>6944.7060000000001</v>
      </c>
      <c r="K73" s="149">
        <f t="shared" si="4"/>
        <v>0.72759192397777528</v>
      </c>
      <c r="L73" s="62">
        <f t="shared" si="5"/>
        <v>0.68399094216515433</v>
      </c>
      <c r="M73" s="33"/>
    </row>
    <row r="74" spans="2:13" ht="15" x14ac:dyDescent="0.2">
      <c r="B74" s="69" t="s">
        <v>13</v>
      </c>
      <c r="C74" s="63">
        <v>13232.089</v>
      </c>
      <c r="D74" s="64">
        <v>650.71299999999997</v>
      </c>
      <c r="E74" s="62">
        <f t="shared" si="3"/>
        <v>4.6871877881712924E-2</v>
      </c>
      <c r="F74" s="138"/>
      <c r="G74" s="182" t="s">
        <v>65</v>
      </c>
      <c r="H74" s="63">
        <v>4724.3940000000002</v>
      </c>
      <c r="I74" s="64">
        <v>12944.373</v>
      </c>
      <c r="J74" s="64">
        <v>18301.272000000001</v>
      </c>
      <c r="K74" s="149">
        <f t="shared" si="4"/>
        <v>0.7418543366821716</v>
      </c>
      <c r="L74" s="62">
        <f t="shared" si="5"/>
        <v>0.7072936241808766</v>
      </c>
      <c r="M74" s="33"/>
    </row>
    <row r="75" spans="2:13" ht="15" x14ac:dyDescent="0.2">
      <c r="B75" s="70" t="s">
        <v>14</v>
      </c>
      <c r="C75" s="63">
        <v>3927.616</v>
      </c>
      <c r="D75" s="64">
        <v>267.52499999999998</v>
      </c>
      <c r="E75" s="62">
        <f t="shared" si="3"/>
        <v>6.3770204624826674E-2</v>
      </c>
      <c r="F75" s="138"/>
      <c r="G75" s="183" t="s">
        <v>14</v>
      </c>
      <c r="H75" s="63">
        <v>1610.104</v>
      </c>
      <c r="I75" s="64">
        <v>3927.616</v>
      </c>
      <c r="J75" s="64">
        <v>5805.2449999999999</v>
      </c>
      <c r="K75" s="149">
        <f t="shared" si="4"/>
        <v>0.7226466755494384</v>
      </c>
      <c r="L75" s="62">
        <f t="shared" si="5"/>
        <v>0.67656334917820005</v>
      </c>
      <c r="M75" s="33"/>
    </row>
    <row r="76" spans="2:13" ht="15" x14ac:dyDescent="0.2">
      <c r="B76" s="71" t="s">
        <v>0</v>
      </c>
      <c r="C76" s="60">
        <v>5332.9359999999997</v>
      </c>
      <c r="D76" s="61">
        <v>320.541</v>
      </c>
      <c r="E76" s="62">
        <f t="shared" si="3"/>
        <v>5.6698028487601526E-2</v>
      </c>
      <c r="F76" s="138"/>
      <c r="G76" s="184" t="s">
        <v>0</v>
      </c>
      <c r="H76" s="63">
        <v>2230.3670000000002</v>
      </c>
      <c r="I76" s="64">
        <v>5231.348</v>
      </c>
      <c r="J76" s="64">
        <v>7769.143</v>
      </c>
      <c r="K76" s="149">
        <f t="shared" si="4"/>
        <v>0.71291981625257761</v>
      </c>
      <c r="L76" s="62">
        <f t="shared" si="5"/>
        <v>0.67334942863067393</v>
      </c>
      <c r="M76" s="33"/>
    </row>
    <row r="77" spans="2:13" ht="15" x14ac:dyDescent="0.2">
      <c r="B77" s="72" t="s">
        <v>12</v>
      </c>
      <c r="C77" s="60">
        <v>1681.2739999999999</v>
      </c>
      <c r="D77" s="61">
        <v>118.398</v>
      </c>
      <c r="E77" s="62">
        <f t="shared" si="3"/>
        <v>6.5788654821545264E-2</v>
      </c>
      <c r="F77" s="138"/>
      <c r="G77" s="185" t="s">
        <v>12</v>
      </c>
      <c r="H77" s="63">
        <v>725.899</v>
      </c>
      <c r="I77" s="64">
        <v>1681.2739999999999</v>
      </c>
      <c r="J77" s="64">
        <v>2525.5709999999999</v>
      </c>
      <c r="K77" s="149">
        <f t="shared" si="4"/>
        <v>0.71258024422991872</v>
      </c>
      <c r="L77" s="62">
        <f t="shared" si="5"/>
        <v>0.66570054850962412</v>
      </c>
      <c r="M77" s="33"/>
    </row>
    <row r="78" spans="2:13" ht="15" x14ac:dyDescent="0.2">
      <c r="B78" s="71" t="s">
        <v>1</v>
      </c>
      <c r="C78" s="60">
        <v>4496.9880000000003</v>
      </c>
      <c r="D78" s="61">
        <v>185.536</v>
      </c>
      <c r="E78" s="62">
        <f t="shared" si="3"/>
        <v>3.9623075076603981E-2</v>
      </c>
      <c r="F78" s="138"/>
      <c r="G78" s="184" t="s">
        <v>1</v>
      </c>
      <c r="H78" s="63">
        <v>1442.4169999999999</v>
      </c>
      <c r="I78" s="64">
        <v>4394.7610000000004</v>
      </c>
      <c r="J78" s="64">
        <v>6018.9830000000002</v>
      </c>
      <c r="K78" s="149">
        <f t="shared" si="4"/>
        <v>0.76035536235938872</v>
      </c>
      <c r="L78" s="62">
        <f t="shared" si="5"/>
        <v>0.73015009346263315</v>
      </c>
      <c r="M78" s="33"/>
    </row>
    <row r="79" spans="2:13" ht="15" x14ac:dyDescent="0.2">
      <c r="B79" s="72" t="s">
        <v>7</v>
      </c>
      <c r="C79" s="60">
        <v>1246.9670000000001</v>
      </c>
      <c r="D79" s="61">
        <v>93.918999999999997</v>
      </c>
      <c r="E79" s="62">
        <f t="shared" si="3"/>
        <v>7.0042494291088123E-2</v>
      </c>
      <c r="F79" s="138"/>
      <c r="G79" s="185" t="s">
        <v>7</v>
      </c>
      <c r="H79" s="63">
        <v>403.65600000000001</v>
      </c>
      <c r="I79" s="64">
        <v>1246.9670000000001</v>
      </c>
      <c r="J79" s="64">
        <v>1744.5419999999999</v>
      </c>
      <c r="K79" s="149">
        <f t="shared" si="4"/>
        <v>0.76861778048335894</v>
      </c>
      <c r="L79" s="62">
        <f t="shared" si="5"/>
        <v>0.71478187398182458</v>
      </c>
      <c r="M79" s="33"/>
    </row>
    <row r="80" spans="2:13" ht="15" x14ac:dyDescent="0.2">
      <c r="B80" s="71" t="s">
        <v>9</v>
      </c>
      <c r="C80" s="60">
        <v>3402.165</v>
      </c>
      <c r="D80" s="61">
        <v>144.636</v>
      </c>
      <c r="E80" s="62">
        <f t="shared" si="3"/>
        <v>4.0779282514017558E-2</v>
      </c>
      <c r="F80" s="138"/>
      <c r="G80" s="184" t="s">
        <v>9</v>
      </c>
      <c r="H80" s="63">
        <v>1051.6099999999999</v>
      </c>
      <c r="I80" s="64">
        <v>3318.2640000000001</v>
      </c>
      <c r="J80" s="64">
        <v>4513.1459999999997</v>
      </c>
      <c r="K80" s="149">
        <f t="shared" si="4"/>
        <v>0.76698958996673283</v>
      </c>
      <c r="L80" s="62">
        <f t="shared" si="5"/>
        <v>0.73524410688242758</v>
      </c>
      <c r="M80" s="33"/>
    </row>
    <row r="81" spans="2:13" ht="15" x14ac:dyDescent="0.2">
      <c r="B81" s="72" t="s">
        <v>10</v>
      </c>
      <c r="C81" s="60">
        <v>999.375</v>
      </c>
      <c r="D81" s="61">
        <v>55.207999999999998</v>
      </c>
      <c r="E81" s="62">
        <f t="shared" si="3"/>
        <v>5.2350549933006689E-2</v>
      </c>
      <c r="F81" s="138"/>
      <c r="G81" s="185" t="s">
        <v>10</v>
      </c>
      <c r="H81" s="63">
        <v>480.54899999999998</v>
      </c>
      <c r="I81" s="64">
        <v>999.375</v>
      </c>
      <c r="J81" s="64">
        <v>1535.1320000000001</v>
      </c>
      <c r="K81" s="149">
        <f t="shared" si="4"/>
        <v>0.68696568112709533</v>
      </c>
      <c r="L81" s="62">
        <f t="shared" si="5"/>
        <v>0.65100264993498924</v>
      </c>
      <c r="M81" s="33"/>
    </row>
    <row r="82" spans="2:13" ht="15" x14ac:dyDescent="0.2">
      <c r="B82" s="71" t="s">
        <v>2</v>
      </c>
      <c r="C82" s="60">
        <v>5004.7139999999999</v>
      </c>
      <c r="D82" s="61">
        <v>135.27199999999999</v>
      </c>
      <c r="E82" s="62">
        <f t="shared" si="3"/>
        <v>2.6317581409754813E-2</v>
      </c>
      <c r="F82" s="138"/>
      <c r="G82" s="184" t="s">
        <v>2</v>
      </c>
      <c r="H82" s="63">
        <v>1127.383</v>
      </c>
      <c r="I82" s="64">
        <v>4911.8770000000004</v>
      </c>
      <c r="J82" s="64">
        <v>6169.625</v>
      </c>
      <c r="K82" s="149">
        <f t="shared" si="4"/>
        <v>0.81726879672589503</v>
      </c>
      <c r="L82" s="62">
        <f t="shared" si="5"/>
        <v>0.79613866320886606</v>
      </c>
      <c r="M82" s="33"/>
    </row>
    <row r="83" spans="2:13" ht="16" thickBot="1" x14ac:dyDescent="0.25">
      <c r="B83" s="72" t="s">
        <v>11</v>
      </c>
      <c r="C83" s="73">
        <v>602.59900000000005</v>
      </c>
      <c r="D83" s="74">
        <v>29.175999999999998</v>
      </c>
      <c r="E83" s="75">
        <f t="shared" si="3"/>
        <v>4.618099798187645E-2</v>
      </c>
      <c r="F83" s="138"/>
      <c r="G83" s="185" t="s">
        <v>11</v>
      </c>
      <c r="H83" s="63">
        <v>206.089</v>
      </c>
      <c r="I83" s="64">
        <v>602.59900000000005</v>
      </c>
      <c r="J83" s="64">
        <v>837.86400000000003</v>
      </c>
      <c r="K83" s="149">
        <f t="shared" si="4"/>
        <v>0.75403048704801745</v>
      </c>
      <c r="L83" s="62">
        <f t="shared" si="5"/>
        <v>0.71920860664737951</v>
      </c>
      <c r="M83" s="33"/>
    </row>
    <row r="84" spans="2:13" ht="16" thickBot="1" x14ac:dyDescent="0.25">
      <c r="B84" s="53" t="s">
        <v>82</v>
      </c>
      <c r="C84" s="54">
        <v>8552.5020000000004</v>
      </c>
      <c r="D84" s="55">
        <v>436.74599999999998</v>
      </c>
      <c r="E84" s="56">
        <f t="shared" si="3"/>
        <v>4.8585376663320447E-2</v>
      </c>
      <c r="F84" s="139"/>
      <c r="G84" s="160" t="s">
        <v>81</v>
      </c>
      <c r="H84" s="57">
        <v>2703.259</v>
      </c>
      <c r="I84" s="58">
        <v>8350.6859999999997</v>
      </c>
      <c r="J84" s="58">
        <v>11460.476000000001</v>
      </c>
      <c r="K84" s="150">
        <f t="shared" si="4"/>
        <v>0.76412332262639004</v>
      </c>
      <c r="L84" s="56">
        <f t="shared" si="5"/>
        <v>0.72865088675199874</v>
      </c>
      <c r="M84" s="33"/>
    </row>
    <row r="85" spans="2:13" ht="15" x14ac:dyDescent="0.2">
      <c r="B85" s="59" t="s">
        <v>8</v>
      </c>
      <c r="C85" s="60">
        <v>72.524000000000001</v>
      </c>
      <c r="D85" s="61">
        <v>17.331</v>
      </c>
      <c r="E85" s="62">
        <f t="shared" si="3"/>
        <v>0.19287741361081742</v>
      </c>
      <c r="F85" s="138"/>
      <c r="G85" s="159" t="s">
        <v>8</v>
      </c>
      <c r="H85" s="63">
        <v>223.309</v>
      </c>
      <c r="I85" s="64">
        <v>72.524000000000001</v>
      </c>
      <c r="J85" s="64">
        <v>313.16399999999999</v>
      </c>
      <c r="K85" s="149">
        <f t="shared" si="4"/>
        <v>0.28692633891507324</v>
      </c>
      <c r="L85" s="62">
        <f t="shared" si="5"/>
        <v>0.2315847287683131</v>
      </c>
      <c r="M85" s="33"/>
    </row>
    <row r="86" spans="2:13" ht="15" x14ac:dyDescent="0.2">
      <c r="B86" s="59" t="s">
        <v>37</v>
      </c>
      <c r="C86" s="65">
        <v>2838.7370000000001</v>
      </c>
      <c r="D86" s="66">
        <v>178.44300000000001</v>
      </c>
      <c r="E86" s="62">
        <f t="shared" si="3"/>
        <v>5.9142311695026477E-2</v>
      </c>
      <c r="F86" s="138"/>
      <c r="G86" s="159" t="s">
        <v>37</v>
      </c>
      <c r="H86" s="67">
        <v>954.52200000000005</v>
      </c>
      <c r="I86" s="68">
        <v>2838.7370000000001</v>
      </c>
      <c r="J86" s="68">
        <v>3971.7020000000002</v>
      </c>
      <c r="K86" s="149">
        <f t="shared" si="4"/>
        <v>0.75966928032364966</v>
      </c>
      <c r="L86" s="62">
        <f t="shared" si="5"/>
        <v>0.71474068296161186</v>
      </c>
      <c r="M86" s="33"/>
    </row>
    <row r="87" spans="2:13" ht="15" x14ac:dyDescent="0.2">
      <c r="B87" s="69" t="s">
        <v>13</v>
      </c>
      <c r="C87" s="63">
        <v>7686.6229999999996</v>
      </c>
      <c r="D87" s="64">
        <v>395.10700000000003</v>
      </c>
      <c r="E87" s="62">
        <f t="shared" si="3"/>
        <v>4.8888913636065554E-2</v>
      </c>
      <c r="F87" s="138"/>
      <c r="G87" s="182" t="s">
        <v>65</v>
      </c>
      <c r="H87" s="63">
        <v>2541.3789999999999</v>
      </c>
      <c r="I87" s="64">
        <v>7574.2719999999999</v>
      </c>
      <c r="J87" s="64">
        <v>10497.875</v>
      </c>
      <c r="K87" s="149">
        <f t="shared" si="4"/>
        <v>0.75791491135110678</v>
      </c>
      <c r="L87" s="62">
        <f t="shared" si="5"/>
        <v>0.72150525701630086</v>
      </c>
      <c r="M87" s="33"/>
    </row>
    <row r="88" spans="2:13" ht="15" x14ac:dyDescent="0.2">
      <c r="B88" s="70" t="s">
        <v>14</v>
      </c>
      <c r="C88" s="63">
        <v>2712.7570000000001</v>
      </c>
      <c r="D88" s="64">
        <v>168.91399999999999</v>
      </c>
      <c r="E88" s="62">
        <f t="shared" si="3"/>
        <v>5.8616684555592907E-2</v>
      </c>
      <c r="F88" s="138"/>
      <c r="G88" s="183" t="s">
        <v>14</v>
      </c>
      <c r="H88" s="63">
        <v>921.73900000000003</v>
      </c>
      <c r="I88" s="64">
        <v>2712.7570000000001</v>
      </c>
      <c r="J88" s="64">
        <v>3803.41</v>
      </c>
      <c r="K88" s="149">
        <f t="shared" si="4"/>
        <v>0.75765457839149608</v>
      </c>
      <c r="L88" s="62">
        <f t="shared" si="5"/>
        <v>0.71324337896782097</v>
      </c>
      <c r="M88" s="33"/>
    </row>
    <row r="89" spans="2:13" ht="15" x14ac:dyDescent="0.2">
      <c r="B89" s="71" t="s">
        <v>0</v>
      </c>
      <c r="C89" s="60">
        <v>4315.9759999999997</v>
      </c>
      <c r="D89" s="61">
        <v>250.64699999999999</v>
      </c>
      <c r="E89" s="62">
        <f t="shared" si="3"/>
        <v>5.4886729208870541E-2</v>
      </c>
      <c r="F89" s="138"/>
      <c r="G89" s="184" t="s">
        <v>0</v>
      </c>
      <c r="H89" s="63">
        <v>1647.5989999999999</v>
      </c>
      <c r="I89" s="64">
        <v>4263.7650000000003</v>
      </c>
      <c r="J89" s="64">
        <v>6150.0129999999999</v>
      </c>
      <c r="K89" s="149">
        <f t="shared" si="4"/>
        <v>0.73209828987353354</v>
      </c>
      <c r="L89" s="62">
        <f t="shared" si="5"/>
        <v>0.69329365645243357</v>
      </c>
      <c r="M89" s="33"/>
    </row>
    <row r="90" spans="2:13" ht="15" x14ac:dyDescent="0.2">
      <c r="B90" s="72" t="s">
        <v>12</v>
      </c>
      <c r="C90" s="60">
        <v>1505.249</v>
      </c>
      <c r="D90" s="61">
        <v>94.453000000000003</v>
      </c>
      <c r="E90" s="62">
        <f t="shared" si="3"/>
        <v>5.9044121967716488E-2</v>
      </c>
      <c r="F90" s="138"/>
      <c r="G90" s="185" t="s">
        <v>12</v>
      </c>
      <c r="H90" s="63">
        <v>590.02800000000002</v>
      </c>
      <c r="I90" s="64">
        <v>1505.249</v>
      </c>
      <c r="J90" s="64">
        <v>2189.73</v>
      </c>
      <c r="K90" s="149">
        <f t="shared" si="4"/>
        <v>0.73054760175912103</v>
      </c>
      <c r="L90" s="62">
        <f t="shared" si="5"/>
        <v>0.6874130600576327</v>
      </c>
      <c r="M90" s="33"/>
    </row>
    <row r="91" spans="2:13" ht="15" x14ac:dyDescent="0.2">
      <c r="B91" s="71" t="s">
        <v>1</v>
      </c>
      <c r="C91" s="60">
        <v>2108.0680000000002</v>
      </c>
      <c r="D91" s="61">
        <v>99.575000000000003</v>
      </c>
      <c r="E91" s="62">
        <f t="shared" si="3"/>
        <v>4.5104665926510766E-2</v>
      </c>
      <c r="F91" s="138"/>
      <c r="G91" s="184" t="s">
        <v>1</v>
      </c>
      <c r="H91" s="63">
        <v>557.34</v>
      </c>
      <c r="I91" s="64">
        <v>2083.8029999999999</v>
      </c>
      <c r="J91" s="64">
        <v>2739.8330000000001</v>
      </c>
      <c r="K91" s="149">
        <f t="shared" si="4"/>
        <v>0.79657884257909151</v>
      </c>
      <c r="L91" s="62">
        <f t="shared" si="5"/>
        <v>0.76055839899731104</v>
      </c>
      <c r="M91" s="33"/>
    </row>
    <row r="92" spans="2:13" ht="15" x14ac:dyDescent="0.2">
      <c r="B92" s="72" t="s">
        <v>7</v>
      </c>
      <c r="C92" s="60">
        <v>786.81399999999996</v>
      </c>
      <c r="D92" s="61">
        <v>55.073</v>
      </c>
      <c r="E92" s="62">
        <f t="shared" si="3"/>
        <v>6.541614254644626E-2</v>
      </c>
      <c r="F92" s="138"/>
      <c r="G92" s="185" t="s">
        <v>7</v>
      </c>
      <c r="H92" s="63">
        <v>209.59200000000001</v>
      </c>
      <c r="I92" s="64">
        <v>786.81399999999996</v>
      </c>
      <c r="J92" s="64">
        <v>1051.479</v>
      </c>
      <c r="K92" s="149">
        <f t="shared" si="4"/>
        <v>0.80066934289700509</v>
      </c>
      <c r="L92" s="62">
        <f t="shared" si="5"/>
        <v>0.74829264302948506</v>
      </c>
      <c r="M92" s="33"/>
    </row>
    <row r="93" spans="2:13" ht="24.75" customHeight="1" x14ac:dyDescent="0.2">
      <c r="B93" s="71" t="s">
        <v>9</v>
      </c>
      <c r="C93" s="60">
        <v>1262.579</v>
      </c>
      <c r="D93" s="61">
        <v>44.884999999999998</v>
      </c>
      <c r="E93" s="62">
        <f t="shared" si="3"/>
        <v>3.4329817111599249E-2</v>
      </c>
      <c r="F93" s="138"/>
      <c r="G93" s="184" t="s">
        <v>9</v>
      </c>
      <c r="H93" s="63">
        <v>336.44</v>
      </c>
      <c r="I93" s="64">
        <v>1226.704</v>
      </c>
      <c r="J93" s="64">
        <v>1608.029</v>
      </c>
      <c r="K93" s="149">
        <f t="shared" si="4"/>
        <v>0.79077491761653551</v>
      </c>
      <c r="L93" s="62">
        <f t="shared" si="5"/>
        <v>0.76286186380967003</v>
      </c>
      <c r="M93" s="33"/>
    </row>
    <row r="94" spans="2:13" ht="15" x14ac:dyDescent="0.2">
      <c r="B94" s="72" t="s">
        <v>10</v>
      </c>
      <c r="C94" s="60">
        <v>420.69400000000002</v>
      </c>
      <c r="D94" s="61">
        <v>19.388000000000002</v>
      </c>
      <c r="E94" s="62">
        <f t="shared" si="3"/>
        <v>4.4055426034239079E-2</v>
      </c>
      <c r="F94" s="138"/>
      <c r="G94" s="185" t="s">
        <v>10</v>
      </c>
      <c r="H94" s="63">
        <v>122.119</v>
      </c>
      <c r="I94" s="64">
        <v>420.69400000000002</v>
      </c>
      <c r="J94" s="64">
        <v>562.20100000000002</v>
      </c>
      <c r="K94" s="149">
        <f t="shared" si="4"/>
        <v>0.7827840932335588</v>
      </c>
      <c r="L94" s="62">
        <f t="shared" si="5"/>
        <v>0.7482982065133289</v>
      </c>
      <c r="M94" s="33"/>
    </row>
    <row r="95" spans="2:13" ht="15" x14ac:dyDescent="0.2">
      <c r="B95" s="71" t="s">
        <v>2</v>
      </c>
      <c r="C95" s="60">
        <v>793.35500000000002</v>
      </c>
      <c r="D95" s="61">
        <v>24.306999999999999</v>
      </c>
      <c r="E95" s="62">
        <f t="shared" si="3"/>
        <v>2.972744239062106E-2</v>
      </c>
      <c r="F95" s="138"/>
      <c r="G95" s="184" t="s">
        <v>2</v>
      </c>
      <c r="H95" s="63">
        <v>161.88</v>
      </c>
      <c r="I95" s="64">
        <v>776.41399999999999</v>
      </c>
      <c r="J95" s="64">
        <v>962.601</v>
      </c>
      <c r="K95" s="149">
        <f t="shared" si="4"/>
        <v>0.83183063387634126</v>
      </c>
      <c r="L95" s="62">
        <f t="shared" si="5"/>
        <v>0.80657925765711858</v>
      </c>
      <c r="M95" s="33"/>
    </row>
    <row r="96" spans="2:13" ht="16" thickBot="1" x14ac:dyDescent="0.25">
      <c r="B96" s="72" t="s">
        <v>11</v>
      </c>
      <c r="C96" s="73">
        <v>102.408</v>
      </c>
      <c r="D96" s="74">
        <v>8.1150000000000002</v>
      </c>
      <c r="E96" s="75">
        <f t="shared" si="3"/>
        <v>7.3423631280366983E-2</v>
      </c>
      <c r="F96" s="138"/>
      <c r="G96" s="185" t="s">
        <v>11</v>
      </c>
      <c r="H96" s="63">
        <v>25.132000000000001</v>
      </c>
      <c r="I96" s="64">
        <v>102.408</v>
      </c>
      <c r="J96" s="64">
        <v>135.655</v>
      </c>
      <c r="K96" s="149">
        <f t="shared" si="4"/>
        <v>0.81473591095057307</v>
      </c>
      <c r="L96" s="62">
        <f t="shared" si="5"/>
        <v>0.75491504183406433</v>
      </c>
      <c r="M96" s="33"/>
    </row>
    <row r="97" spans="2:13" ht="16" thickBot="1" x14ac:dyDescent="0.25">
      <c r="B97" s="53" t="s">
        <v>15</v>
      </c>
      <c r="C97" s="54">
        <v>7094.9459999999999</v>
      </c>
      <c r="D97" s="55">
        <v>222.26400000000001</v>
      </c>
      <c r="E97" s="56">
        <f t="shared" si="3"/>
        <v>3.0375511977926015E-2</v>
      </c>
      <c r="F97" s="139"/>
      <c r="G97" s="158" t="s">
        <v>67</v>
      </c>
      <c r="H97" s="57">
        <v>1780.136</v>
      </c>
      <c r="I97" s="58">
        <v>6813.5550000000003</v>
      </c>
      <c r="J97" s="58">
        <v>8794.5439999999999</v>
      </c>
      <c r="K97" s="150">
        <f t="shared" si="4"/>
        <v>0.79758632170127297</v>
      </c>
      <c r="L97" s="56">
        <f t="shared" si="5"/>
        <v>0.77474795736993307</v>
      </c>
      <c r="M97" s="33"/>
    </row>
    <row r="98" spans="2:13" ht="15" x14ac:dyDescent="0.2">
      <c r="B98" s="59" t="s">
        <v>8</v>
      </c>
      <c r="C98" s="60">
        <v>29.04</v>
      </c>
      <c r="D98" s="61">
        <v>4.9619999999999997</v>
      </c>
      <c r="E98" s="62">
        <f t="shared" si="3"/>
        <v>0.14593259220045882</v>
      </c>
      <c r="F98" s="138"/>
      <c r="G98" s="159" t="s">
        <v>8</v>
      </c>
      <c r="H98" s="63">
        <v>64.466999999999999</v>
      </c>
      <c r="I98" s="64">
        <v>29.04</v>
      </c>
      <c r="J98" s="64">
        <v>98.468999999999994</v>
      </c>
      <c r="K98" s="149">
        <f t="shared" si="4"/>
        <v>0.34530664473082895</v>
      </c>
      <c r="L98" s="62">
        <f t="shared" si="5"/>
        <v>0.29491515096121623</v>
      </c>
      <c r="M98" s="33"/>
    </row>
    <row r="99" spans="2:13" ht="15" x14ac:dyDescent="0.2">
      <c r="B99" s="59" t="s">
        <v>37</v>
      </c>
      <c r="C99" s="65">
        <v>1001.894</v>
      </c>
      <c r="D99" s="66">
        <v>54.784999999999997</v>
      </c>
      <c r="E99" s="62">
        <f t="shared" si="3"/>
        <v>5.1846398007341865E-2</v>
      </c>
      <c r="F99" s="138"/>
      <c r="G99" s="159" t="s">
        <v>37</v>
      </c>
      <c r="H99" s="67">
        <v>266.51499999999999</v>
      </c>
      <c r="I99" s="68">
        <v>1001.894</v>
      </c>
      <c r="J99" s="68">
        <v>1323.194</v>
      </c>
      <c r="K99" s="149">
        <f t="shared" si="4"/>
        <v>0.79858206733101877</v>
      </c>
      <c r="L99" s="62">
        <f t="shared" si="5"/>
        <v>0.75717846362664887</v>
      </c>
      <c r="M99" s="33"/>
    </row>
    <row r="100" spans="2:13" ht="12.75" customHeight="1" x14ac:dyDescent="0.2">
      <c r="B100" s="69" t="s">
        <v>13</v>
      </c>
      <c r="C100" s="63">
        <v>4575.41</v>
      </c>
      <c r="D100" s="64">
        <v>161.589</v>
      </c>
      <c r="E100" s="62">
        <f t="shared" si="3"/>
        <v>3.4112103464661911E-2</v>
      </c>
      <c r="F100" s="138"/>
      <c r="G100" s="182" t="s">
        <v>65</v>
      </c>
      <c r="H100" s="63">
        <v>1378.652</v>
      </c>
      <c r="I100" s="64">
        <v>4398.0789999999997</v>
      </c>
      <c r="J100" s="64">
        <v>5925.75</v>
      </c>
      <c r="K100" s="149">
        <f t="shared" si="4"/>
        <v>0.76734556807155208</v>
      </c>
      <c r="L100" s="62">
        <f t="shared" si="5"/>
        <v>0.74219786524912457</v>
      </c>
      <c r="M100" s="33"/>
    </row>
    <row r="101" spans="2:13" ht="15" x14ac:dyDescent="0.2">
      <c r="B101" s="70" t="s">
        <v>14</v>
      </c>
      <c r="C101" s="63">
        <v>692.91700000000003</v>
      </c>
      <c r="D101" s="64">
        <v>46.335999999999999</v>
      </c>
      <c r="E101" s="62">
        <f t="shared" si="3"/>
        <v>6.2679488618916659E-2</v>
      </c>
      <c r="F101" s="138"/>
      <c r="G101" s="183" t="s">
        <v>14</v>
      </c>
      <c r="H101" s="63">
        <v>222.041</v>
      </c>
      <c r="I101" s="64">
        <v>692.91700000000003</v>
      </c>
      <c r="J101" s="64">
        <v>961.29399999999998</v>
      </c>
      <c r="K101" s="149">
        <f t="shared" si="4"/>
        <v>0.76901863529783809</v>
      </c>
      <c r="L101" s="62">
        <f t="shared" si="5"/>
        <v>0.72081694049895251</v>
      </c>
      <c r="M101" s="33"/>
    </row>
    <row r="102" spans="2:13" ht="15" x14ac:dyDescent="0.2">
      <c r="B102" s="71" t="s">
        <v>0</v>
      </c>
      <c r="C102" s="60">
        <v>1103.5070000000001</v>
      </c>
      <c r="D102" s="61">
        <v>52.412999999999997</v>
      </c>
      <c r="E102" s="62">
        <f t="shared" si="3"/>
        <v>4.5343103328950092E-2</v>
      </c>
      <c r="F102" s="138"/>
      <c r="G102" s="184" t="s">
        <v>0</v>
      </c>
      <c r="H102" s="63">
        <v>486.01799999999997</v>
      </c>
      <c r="I102" s="64">
        <v>1058.1300000000001</v>
      </c>
      <c r="J102" s="64">
        <v>1586.4369999999999</v>
      </c>
      <c r="K102" s="149">
        <f t="shared" si="4"/>
        <v>0.69364178974645696</v>
      </c>
      <c r="L102" s="62">
        <f t="shared" si="5"/>
        <v>0.66698520016868001</v>
      </c>
      <c r="M102" s="33"/>
    </row>
    <row r="103" spans="2:13" ht="15" x14ac:dyDescent="0.2">
      <c r="B103" s="72" t="s">
        <v>12</v>
      </c>
      <c r="C103" s="60">
        <v>124.11</v>
      </c>
      <c r="D103" s="61">
        <v>10.443</v>
      </c>
      <c r="E103" s="62">
        <f t="shared" si="3"/>
        <v>7.7612539296782676E-2</v>
      </c>
      <c r="F103" s="138"/>
      <c r="G103" s="185" t="s">
        <v>12</v>
      </c>
      <c r="H103" s="63">
        <v>56.097999999999999</v>
      </c>
      <c r="I103" s="64">
        <v>124.11</v>
      </c>
      <c r="J103" s="64">
        <v>190.65100000000001</v>
      </c>
      <c r="K103" s="149">
        <f t="shared" si="4"/>
        <v>0.70575554285054887</v>
      </c>
      <c r="L103" s="62">
        <f t="shared" si="5"/>
        <v>0.6509800630471384</v>
      </c>
      <c r="M103" s="33"/>
    </row>
    <row r="104" spans="2:13" ht="15" x14ac:dyDescent="0.2">
      <c r="B104" s="71" t="s">
        <v>1</v>
      </c>
      <c r="C104" s="60">
        <v>1718.2170000000001</v>
      </c>
      <c r="D104" s="61">
        <v>51.616</v>
      </c>
      <c r="E104" s="62">
        <f t="shared" si="3"/>
        <v>2.9164333584016117E-2</v>
      </c>
      <c r="F104" s="138"/>
      <c r="G104" s="184" t="s">
        <v>1</v>
      </c>
      <c r="H104" s="63">
        <v>487.74700000000001</v>
      </c>
      <c r="I104" s="64">
        <v>1645.6279999999999</v>
      </c>
      <c r="J104" s="64">
        <v>2182.6680000000001</v>
      </c>
      <c r="K104" s="149">
        <f t="shared" si="4"/>
        <v>0.77653633076583339</v>
      </c>
      <c r="L104" s="62">
        <f t="shared" si="5"/>
        <v>0.75395250216707255</v>
      </c>
      <c r="M104" s="33"/>
    </row>
    <row r="105" spans="2:13" ht="15" x14ac:dyDescent="0.2">
      <c r="B105" s="72" t="s">
        <v>7</v>
      </c>
      <c r="C105" s="60">
        <v>227.93799999999999</v>
      </c>
      <c r="D105" s="61">
        <v>24.396000000000001</v>
      </c>
      <c r="E105" s="62">
        <f t="shared" si="3"/>
        <v>9.6681382611934971E-2</v>
      </c>
      <c r="F105" s="138"/>
      <c r="G105" s="185" t="s">
        <v>7</v>
      </c>
      <c r="H105" s="63">
        <v>54.854999999999997</v>
      </c>
      <c r="I105" s="64">
        <v>227.93799999999999</v>
      </c>
      <c r="J105" s="64">
        <v>307.18900000000002</v>
      </c>
      <c r="K105" s="149">
        <f t="shared" si="4"/>
        <v>0.8214291527365889</v>
      </c>
      <c r="L105" s="62">
        <f t="shared" si="5"/>
        <v>0.74201224653226505</v>
      </c>
      <c r="M105" s="33"/>
    </row>
    <row r="106" spans="2:13" ht="15" x14ac:dyDescent="0.2">
      <c r="B106" s="71" t="s">
        <v>9</v>
      </c>
      <c r="C106" s="60">
        <v>1753.6859999999999</v>
      </c>
      <c r="D106" s="61">
        <v>57.56</v>
      </c>
      <c r="E106" s="62">
        <f t="shared" si="3"/>
        <v>3.1779228221898076E-2</v>
      </c>
      <c r="F106" s="138"/>
      <c r="G106" s="184" t="s">
        <v>9</v>
      </c>
      <c r="H106" s="63">
        <v>404.887</v>
      </c>
      <c r="I106" s="64">
        <v>1694.3209999999999</v>
      </c>
      <c r="J106" s="64">
        <v>2156.645</v>
      </c>
      <c r="K106" s="149">
        <f t="shared" si="4"/>
        <v>0.81226071050172843</v>
      </c>
      <c r="L106" s="62">
        <f t="shared" si="5"/>
        <v>0.78562814000449765</v>
      </c>
      <c r="M106" s="33"/>
    </row>
    <row r="107" spans="2:13" ht="15" x14ac:dyDescent="0.2">
      <c r="B107" s="72" t="s">
        <v>10</v>
      </c>
      <c r="C107" s="60">
        <v>340.86900000000003</v>
      </c>
      <c r="D107" s="61">
        <v>11.497</v>
      </c>
      <c r="E107" s="62">
        <f t="shared" si="3"/>
        <v>3.2628006107286167E-2</v>
      </c>
      <c r="F107" s="138"/>
      <c r="G107" s="185" t="s">
        <v>10</v>
      </c>
      <c r="H107" s="63">
        <v>111.08799999999999</v>
      </c>
      <c r="I107" s="64">
        <v>340.86900000000003</v>
      </c>
      <c r="J107" s="64">
        <v>463.45400000000001</v>
      </c>
      <c r="K107" s="149">
        <f t="shared" si="4"/>
        <v>0.76030415100527771</v>
      </c>
      <c r="L107" s="62">
        <f t="shared" si="5"/>
        <v>0.73549694252288256</v>
      </c>
      <c r="M107" s="33"/>
    </row>
    <row r="108" spans="2:13" ht="15" x14ac:dyDescent="0.2">
      <c r="B108" s="71" t="s">
        <v>2</v>
      </c>
      <c r="C108" s="60">
        <v>2490.4960000000001</v>
      </c>
      <c r="D108" s="61">
        <v>55.713999999999999</v>
      </c>
      <c r="E108" s="62">
        <f t="shared" si="3"/>
        <v>2.1881148844753576E-2</v>
      </c>
      <c r="F108" s="138"/>
      <c r="G108" s="184" t="s">
        <v>2</v>
      </c>
      <c r="H108" s="63">
        <v>401.48399999999998</v>
      </c>
      <c r="I108" s="64">
        <v>2415.4760000000001</v>
      </c>
      <c r="J108" s="64">
        <v>2868.7939999999999</v>
      </c>
      <c r="K108" s="149">
        <f t="shared" si="4"/>
        <v>0.86005129681671111</v>
      </c>
      <c r="L108" s="62">
        <f t="shared" si="5"/>
        <v>0.84198307720944765</v>
      </c>
      <c r="M108" s="33"/>
    </row>
    <row r="109" spans="2:13" ht="16" thickBot="1" x14ac:dyDescent="0.25">
      <c r="B109" s="72" t="s">
        <v>11</v>
      </c>
      <c r="C109" s="73">
        <v>253.83199999999999</v>
      </c>
      <c r="D109" s="74">
        <v>7.46</v>
      </c>
      <c r="E109" s="75">
        <f t="shared" si="3"/>
        <v>2.8550433997213846E-2</v>
      </c>
      <c r="F109" s="138"/>
      <c r="G109" s="185" t="s">
        <v>11</v>
      </c>
      <c r="H109" s="63">
        <v>30.654</v>
      </c>
      <c r="I109" s="64">
        <v>253.83199999999999</v>
      </c>
      <c r="J109" s="64">
        <v>291.94600000000003</v>
      </c>
      <c r="K109" s="149">
        <f t="shared" si="4"/>
        <v>0.89500113034602291</v>
      </c>
      <c r="L109" s="62">
        <f t="shared" si="5"/>
        <v>0.86944845964664685</v>
      </c>
      <c r="M109" s="33"/>
    </row>
    <row r="110" spans="2:13" ht="16" thickBot="1" x14ac:dyDescent="0.25">
      <c r="B110" s="53" t="s">
        <v>79</v>
      </c>
      <c r="C110" s="54">
        <v>2195.5160000000001</v>
      </c>
      <c r="D110" s="55">
        <v>84.394999999999996</v>
      </c>
      <c r="E110" s="56">
        <f t="shared" si="3"/>
        <v>3.7016795831065333E-2</v>
      </c>
      <c r="F110" s="139"/>
      <c r="G110" s="160" t="s">
        <v>80</v>
      </c>
      <c r="H110" s="57">
        <v>606.94100000000003</v>
      </c>
      <c r="I110" s="58">
        <v>2122.4699999999998</v>
      </c>
      <c r="J110" s="58">
        <v>2803.826</v>
      </c>
      <c r="K110" s="150">
        <f t="shared" si="4"/>
        <v>0.78353114636928267</v>
      </c>
      <c r="L110" s="56">
        <f t="shared" si="5"/>
        <v>0.75699062637981096</v>
      </c>
    </row>
    <row r="111" spans="2:13" ht="15" x14ac:dyDescent="0.2">
      <c r="B111" s="59" t="s">
        <v>8</v>
      </c>
      <c r="C111" s="60">
        <v>5.73</v>
      </c>
      <c r="D111" s="61">
        <v>0.97199999999999998</v>
      </c>
      <c r="E111" s="62">
        <f t="shared" si="3"/>
        <v>0.14503133393017009</v>
      </c>
      <c r="F111" s="138"/>
      <c r="G111" s="159" t="s">
        <v>8</v>
      </c>
      <c r="H111" s="63">
        <v>19.431999999999999</v>
      </c>
      <c r="I111" s="64">
        <v>5.73</v>
      </c>
      <c r="J111" s="64">
        <v>26.134</v>
      </c>
      <c r="K111" s="149">
        <f t="shared" si="4"/>
        <v>0.25644753960358163</v>
      </c>
      <c r="L111" s="62">
        <f t="shared" si="5"/>
        <v>0.21925461085176401</v>
      </c>
    </row>
    <row r="112" spans="2:13" ht="15" x14ac:dyDescent="0.2">
      <c r="B112" s="59" t="s">
        <v>37</v>
      </c>
      <c r="C112" s="65">
        <v>366.488</v>
      </c>
      <c r="D112" s="66">
        <v>25.51</v>
      </c>
      <c r="E112" s="62">
        <f t="shared" si="3"/>
        <v>6.507686263705427E-2</v>
      </c>
      <c r="F112" s="138"/>
      <c r="G112" s="159" t="s">
        <v>37</v>
      </c>
      <c r="H112" s="67">
        <v>86.427999999999997</v>
      </c>
      <c r="I112" s="68">
        <v>366.488</v>
      </c>
      <c r="J112" s="68">
        <v>478.42599999999999</v>
      </c>
      <c r="K112" s="149">
        <f t="shared" si="4"/>
        <v>0.81934928285670094</v>
      </c>
      <c r="L112" s="62">
        <f t="shared" si="5"/>
        <v>0.76602860212446655</v>
      </c>
    </row>
    <row r="113" spans="2:12" ht="15" x14ac:dyDescent="0.2">
      <c r="B113" s="69" t="s">
        <v>13</v>
      </c>
      <c r="C113" s="63">
        <v>1864.6030000000001</v>
      </c>
      <c r="D113" s="64">
        <v>73.06</v>
      </c>
      <c r="E113" s="62">
        <f t="shared" si="3"/>
        <v>3.7705214993525707E-2</v>
      </c>
      <c r="F113" s="138"/>
      <c r="G113" s="182" t="s">
        <v>65</v>
      </c>
      <c r="H113" s="63">
        <v>555.52800000000002</v>
      </c>
      <c r="I113" s="64">
        <v>1810.377</v>
      </c>
      <c r="J113" s="64">
        <v>2429.9569999999999</v>
      </c>
      <c r="K113" s="149">
        <f t="shared" si="4"/>
        <v>0.77138360884575319</v>
      </c>
      <c r="L113" s="62">
        <f t="shared" si="5"/>
        <v>0.74502429466858877</v>
      </c>
    </row>
    <row r="114" spans="2:12" ht="15" x14ac:dyDescent="0.2">
      <c r="B114" s="70" t="s">
        <v>14</v>
      </c>
      <c r="C114" s="63">
        <v>323.36599999999999</v>
      </c>
      <c r="D114" s="64">
        <v>21.472000000000001</v>
      </c>
      <c r="E114" s="62">
        <f t="shared" si="3"/>
        <v>6.2266919539029929E-2</v>
      </c>
      <c r="F114" s="138"/>
      <c r="G114" s="183" t="s">
        <v>14</v>
      </c>
      <c r="H114" s="63">
        <v>80.837999999999994</v>
      </c>
      <c r="I114" s="64">
        <v>323.36599999999999</v>
      </c>
      <c r="J114" s="64">
        <v>425.67599999999999</v>
      </c>
      <c r="K114" s="149">
        <f t="shared" si="4"/>
        <v>0.81009500183237948</v>
      </c>
      <c r="L114" s="62">
        <f t="shared" si="5"/>
        <v>0.75965288153431243</v>
      </c>
    </row>
    <row r="115" spans="2:12" ht="15" x14ac:dyDescent="0.2">
      <c r="B115" s="71" t="s">
        <v>0</v>
      </c>
      <c r="C115" s="60">
        <v>692.70500000000004</v>
      </c>
      <c r="D115" s="61">
        <v>39.401000000000003</v>
      </c>
      <c r="E115" s="62">
        <f t="shared" si="3"/>
        <v>5.3818709312585887E-2</v>
      </c>
      <c r="F115" s="138"/>
      <c r="G115" s="184" t="s">
        <v>0</v>
      </c>
      <c r="H115" s="63">
        <v>280.387</v>
      </c>
      <c r="I115" s="64">
        <v>679.06200000000001</v>
      </c>
      <c r="J115" s="64">
        <v>989.84199999999998</v>
      </c>
      <c r="K115" s="149">
        <f t="shared" si="4"/>
        <v>0.71673560022710692</v>
      </c>
      <c r="L115" s="62">
        <f t="shared" si="5"/>
        <v>0.68603069984906684</v>
      </c>
    </row>
    <row r="116" spans="2:12" ht="12.75" customHeight="1" x14ac:dyDescent="0.2">
      <c r="B116" s="72" t="s">
        <v>12</v>
      </c>
      <c r="C116" s="60">
        <v>80.793000000000006</v>
      </c>
      <c r="D116" s="61">
        <v>5.9390000000000001</v>
      </c>
      <c r="E116" s="62">
        <f t="shared" si="3"/>
        <v>6.8475303232947468E-2</v>
      </c>
      <c r="F116" s="138"/>
      <c r="G116" s="185" t="s">
        <v>12</v>
      </c>
      <c r="H116" s="63">
        <v>35.222000000000001</v>
      </c>
      <c r="I116" s="64">
        <v>80.793000000000006</v>
      </c>
      <c r="J116" s="64">
        <v>121.95399999999999</v>
      </c>
      <c r="K116" s="149">
        <f t="shared" si="4"/>
        <v>0.71118618495498309</v>
      </c>
      <c r="L116" s="62">
        <f t="shared" si="5"/>
        <v>0.66248749528510764</v>
      </c>
    </row>
    <row r="117" spans="2:12" ht="15" x14ac:dyDescent="0.2">
      <c r="B117" s="71" t="s">
        <v>1</v>
      </c>
      <c r="C117" s="60">
        <v>589.50300000000004</v>
      </c>
      <c r="D117" s="61">
        <v>19.486999999999998</v>
      </c>
      <c r="E117" s="62">
        <f t="shared" si="3"/>
        <v>3.1998883397100115E-2</v>
      </c>
      <c r="F117" s="138"/>
      <c r="G117" s="184" t="s">
        <v>1</v>
      </c>
      <c r="H117" s="63">
        <v>141.71299999999999</v>
      </c>
      <c r="I117" s="64">
        <v>570.68600000000004</v>
      </c>
      <c r="J117" s="64">
        <v>731.88599999999997</v>
      </c>
      <c r="K117" s="149">
        <f t="shared" si="4"/>
        <v>0.80637285041659501</v>
      </c>
      <c r="L117" s="62">
        <f t="shared" si="5"/>
        <v>0.77974711908685246</v>
      </c>
    </row>
    <row r="118" spans="2:12" ht="15" x14ac:dyDescent="0.2">
      <c r="B118" s="72" t="s">
        <v>7</v>
      </c>
      <c r="C118" s="60">
        <v>112.61</v>
      </c>
      <c r="D118" s="61">
        <v>11.952</v>
      </c>
      <c r="E118" s="62">
        <f t="shared" si="3"/>
        <v>9.595221656685024E-2</v>
      </c>
      <c r="F118" s="138"/>
      <c r="G118" s="185" t="s">
        <v>7</v>
      </c>
      <c r="H118" s="63">
        <v>20.792999999999999</v>
      </c>
      <c r="I118" s="64">
        <v>112.61</v>
      </c>
      <c r="J118" s="64">
        <v>145.35499999999999</v>
      </c>
      <c r="K118" s="149">
        <f t="shared" si="4"/>
        <v>0.85695022531044673</v>
      </c>
      <c r="L118" s="62">
        <f t="shared" si="5"/>
        <v>0.77472395170444774</v>
      </c>
    </row>
    <row r="119" spans="2:12" ht="15" x14ac:dyDescent="0.2">
      <c r="B119" s="71" t="s">
        <v>9</v>
      </c>
      <c r="C119" s="60">
        <v>582.39499999999998</v>
      </c>
      <c r="D119" s="61">
        <v>14.172000000000001</v>
      </c>
      <c r="E119" s="62">
        <f t="shared" si="3"/>
        <v>2.3755923475485569E-2</v>
      </c>
      <c r="F119" s="138"/>
      <c r="G119" s="184" t="s">
        <v>9</v>
      </c>
      <c r="H119" s="63">
        <v>133.428</v>
      </c>
      <c r="I119" s="64">
        <v>560.62900000000002</v>
      </c>
      <c r="J119" s="64">
        <v>708.22900000000004</v>
      </c>
      <c r="K119" s="149">
        <f t="shared" si="4"/>
        <v>0.81160330909917555</v>
      </c>
      <c r="L119" s="62">
        <f t="shared" si="5"/>
        <v>0.79159283226188137</v>
      </c>
    </row>
    <row r="120" spans="2:12" ht="15" x14ac:dyDescent="0.2">
      <c r="B120" s="72" t="s">
        <v>10</v>
      </c>
      <c r="C120" s="60">
        <v>129.96299999999999</v>
      </c>
      <c r="D120" s="61">
        <v>3.581</v>
      </c>
      <c r="E120" s="62">
        <f t="shared" si="3"/>
        <v>2.6815132091295758E-2</v>
      </c>
      <c r="F120" s="138"/>
      <c r="G120" s="185" t="s">
        <v>10</v>
      </c>
      <c r="H120" s="63">
        <v>24.823</v>
      </c>
      <c r="I120" s="64">
        <v>129.96299999999999</v>
      </c>
      <c r="J120" s="64">
        <v>158.36699999999999</v>
      </c>
      <c r="K120" s="149">
        <f t="shared" si="4"/>
        <v>0.84325648651549878</v>
      </c>
      <c r="L120" s="62">
        <f t="shared" si="5"/>
        <v>0.82064445244274375</v>
      </c>
    </row>
    <row r="121" spans="2:12" ht="15" x14ac:dyDescent="0.2">
      <c r="B121" s="71" t="s">
        <v>2</v>
      </c>
      <c r="C121" s="60">
        <v>325.18400000000003</v>
      </c>
      <c r="D121" s="61">
        <v>10.363</v>
      </c>
      <c r="E121" s="62">
        <f t="shared" si="3"/>
        <v>3.0883900019967391E-2</v>
      </c>
      <c r="F121" s="138"/>
      <c r="G121" s="184" t="s">
        <v>2</v>
      </c>
      <c r="H121" s="63">
        <v>51.412999999999997</v>
      </c>
      <c r="I121" s="64">
        <v>312.09300000000002</v>
      </c>
      <c r="J121" s="64">
        <v>373.86900000000003</v>
      </c>
      <c r="K121" s="149">
        <f t="shared" si="4"/>
        <v>0.86248391816384884</v>
      </c>
      <c r="L121" s="62">
        <f t="shared" si="5"/>
        <v>0.83476565321008156</v>
      </c>
    </row>
    <row r="122" spans="2:12" ht="16" thickBot="1" x14ac:dyDescent="0.25">
      <c r="B122" s="78" t="s">
        <v>11</v>
      </c>
      <c r="C122" s="73">
        <v>34.837000000000003</v>
      </c>
      <c r="D122" s="74">
        <v>4.0380000000000003</v>
      </c>
      <c r="E122" s="75">
        <f t="shared" si="3"/>
        <v>0.10387138263665595</v>
      </c>
      <c r="F122" s="141"/>
      <c r="G122" s="186" t="s">
        <v>11</v>
      </c>
      <c r="H122" s="79">
        <v>3.8519999999999999</v>
      </c>
      <c r="I122" s="80">
        <v>34.837000000000003</v>
      </c>
      <c r="J122" s="80">
        <v>42.726999999999997</v>
      </c>
      <c r="K122" s="147">
        <f t="shared" si="4"/>
        <v>0.90984623306106216</v>
      </c>
      <c r="L122" s="75">
        <f t="shared" si="5"/>
        <v>0.81533924684625658</v>
      </c>
    </row>
    <row r="123" spans="2:12" ht="51" customHeight="1" x14ac:dyDescent="0.15">
      <c r="B123" s="248" t="s">
        <v>131</v>
      </c>
      <c r="C123" s="249"/>
      <c r="D123" s="249"/>
      <c r="E123" s="249"/>
      <c r="F123" s="249"/>
      <c r="G123" s="249"/>
      <c r="H123" s="249"/>
      <c r="I123" s="249"/>
      <c r="J123" s="249"/>
      <c r="K123" s="249"/>
      <c r="L123" s="249"/>
    </row>
    <row r="124" spans="2:12" ht="15" x14ac:dyDescent="0.15">
      <c r="B124" s="216" t="s">
        <v>127</v>
      </c>
      <c r="C124" s="48"/>
      <c r="D124" s="48"/>
      <c r="E124" s="48"/>
      <c r="F124" s="82"/>
      <c r="G124" s="82"/>
      <c r="H124" s="48"/>
      <c r="I124" s="48"/>
      <c r="J124" s="48"/>
      <c r="K124" s="48"/>
      <c r="L124" s="48"/>
    </row>
    <row r="125" spans="2:12" ht="15" x14ac:dyDescent="0.15">
      <c r="B125" s="81" t="s">
        <v>76</v>
      </c>
      <c r="C125" s="48"/>
      <c r="D125" s="48"/>
      <c r="E125" s="48"/>
      <c r="F125" s="82"/>
      <c r="G125" s="82"/>
      <c r="H125" s="48"/>
      <c r="I125" s="48"/>
      <c r="J125" s="48"/>
      <c r="K125" s="48"/>
      <c r="L125" s="48"/>
    </row>
    <row r="126" spans="2:12" ht="15" x14ac:dyDescent="0.15">
      <c r="B126" s="83" t="s">
        <v>77</v>
      </c>
      <c r="C126" s="48"/>
      <c r="D126" s="48"/>
      <c r="E126" s="48"/>
      <c r="F126" s="82"/>
      <c r="G126" s="82"/>
      <c r="H126" s="48"/>
      <c r="I126" s="48"/>
      <c r="J126" s="48"/>
      <c r="K126" s="48"/>
      <c r="L126" s="48"/>
    </row>
    <row r="127" spans="2:12" ht="15" x14ac:dyDescent="0.15">
      <c r="B127" s="83" t="s">
        <v>78</v>
      </c>
      <c r="F127" s="84"/>
      <c r="G127" s="84"/>
      <c r="K127" s="85"/>
    </row>
    <row r="128" spans="2:12" x14ac:dyDescent="0.15">
      <c r="B128" s="86"/>
      <c r="F128" s="84"/>
      <c r="G128" s="84"/>
    </row>
  </sheetData>
  <mergeCells count="4">
    <mergeCell ref="B2:L2"/>
    <mergeCell ref="B3:L3"/>
    <mergeCell ref="B4:L4"/>
    <mergeCell ref="B123:L123"/>
  </mergeCells>
  <pageMargins left="0.39" right="0.17" top="0.43" bottom="0.17" header="0.5" footer="0.5"/>
  <pageSetup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A75"/>
  <sheetViews>
    <sheetView topLeftCell="A51" zoomScale="125" zoomScaleNormal="100" workbookViewId="0">
      <selection activeCell="B71" sqref="B71"/>
    </sheetView>
  </sheetViews>
  <sheetFormatPr baseColWidth="10" defaultColWidth="9.1640625" defaultRowHeight="13" x14ac:dyDescent="0.15"/>
  <cols>
    <col min="1" max="1" width="9.1640625" style="191"/>
    <col min="2" max="2" width="13.33203125" style="191" customWidth="1"/>
    <col min="3" max="7" width="9.1640625" style="191"/>
    <col min="8" max="8" width="12.6640625" style="191" customWidth="1"/>
    <col min="9" max="16384" width="9.1640625" style="191"/>
  </cols>
  <sheetData>
    <row r="2" spans="2:14" x14ac:dyDescent="0.15">
      <c r="B2" s="255" t="s">
        <v>113</v>
      </c>
      <c r="C2" s="256"/>
      <c r="D2" s="256"/>
      <c r="E2" s="256"/>
      <c r="F2" s="256"/>
      <c r="G2" s="256"/>
      <c r="H2" s="256"/>
      <c r="I2" s="256"/>
      <c r="J2" s="256"/>
      <c r="K2" s="256"/>
      <c r="L2" s="256"/>
      <c r="M2" s="256"/>
      <c r="N2" s="256"/>
    </row>
    <row r="3" spans="2:14" ht="26.25" customHeight="1" x14ac:dyDescent="0.15">
      <c r="B3" s="256"/>
      <c r="C3" s="256"/>
      <c r="D3" s="256"/>
      <c r="E3" s="256"/>
      <c r="F3" s="256"/>
      <c r="G3" s="256"/>
      <c r="H3" s="256"/>
      <c r="I3" s="256"/>
      <c r="J3" s="256"/>
      <c r="K3" s="256"/>
      <c r="L3" s="256"/>
      <c r="M3" s="256"/>
      <c r="N3" s="256"/>
    </row>
    <row r="4" spans="2:14" x14ac:dyDescent="0.15">
      <c r="H4" s="192"/>
    </row>
    <row r="7" spans="2:14" ht="15" x14ac:dyDescent="0.2">
      <c r="B7" s="257" t="s">
        <v>20</v>
      </c>
      <c r="C7" s="257"/>
      <c r="D7" s="257"/>
      <c r="E7" s="257"/>
      <c r="F7" s="257"/>
      <c r="H7" s="258" t="s">
        <v>21</v>
      </c>
      <c r="I7" s="258"/>
      <c r="J7" s="258"/>
      <c r="K7" s="258"/>
      <c r="L7" s="258"/>
    </row>
    <row r="8" spans="2:14" ht="16" thickBot="1" x14ac:dyDescent="0.25">
      <c r="C8" s="193" t="s">
        <v>18</v>
      </c>
      <c r="I8" s="193" t="s">
        <v>18</v>
      </c>
    </row>
    <row r="9" spans="2:14" ht="16" thickBot="1" x14ac:dyDescent="0.25">
      <c r="B9" s="194"/>
      <c r="C9" s="195" t="s">
        <v>40</v>
      </c>
      <c r="D9" s="195" t="s">
        <v>47</v>
      </c>
      <c r="E9" s="195" t="s">
        <v>59</v>
      </c>
      <c r="F9" s="196" t="s">
        <v>61</v>
      </c>
      <c r="H9" s="194"/>
      <c r="I9" s="195" t="s">
        <v>40</v>
      </c>
      <c r="J9" s="195" t="s">
        <v>47</v>
      </c>
      <c r="K9" s="195" t="s">
        <v>59</v>
      </c>
      <c r="L9" s="196" t="s">
        <v>61</v>
      </c>
    </row>
    <row r="10" spans="2:14" ht="15" x14ac:dyDescent="0.2">
      <c r="B10" s="197" t="s">
        <v>22</v>
      </c>
      <c r="C10" s="198">
        <v>0.54708942939354821</v>
      </c>
      <c r="D10" s="199">
        <v>0.48519969679807062</v>
      </c>
      <c r="E10" s="200">
        <v>0.4895428809586489</v>
      </c>
      <c r="F10" s="51">
        <v>0.44617051452249973</v>
      </c>
      <c r="H10" s="197" t="s">
        <v>22</v>
      </c>
      <c r="I10" s="198">
        <v>0.60277733198273609</v>
      </c>
      <c r="J10" s="199">
        <v>0.55186729115031075</v>
      </c>
      <c r="K10" s="200">
        <v>0.5311148130213238</v>
      </c>
      <c r="L10" s="51">
        <v>0.50580138632395943</v>
      </c>
    </row>
    <row r="11" spans="2:14" ht="15" x14ac:dyDescent="0.2">
      <c r="B11" s="197" t="s">
        <v>23</v>
      </c>
      <c r="C11" s="201">
        <v>0.73844027491743758</v>
      </c>
      <c r="D11" s="200">
        <v>0.70928583578251825</v>
      </c>
      <c r="E11" s="200">
        <v>0.68190027387156138</v>
      </c>
      <c r="F11" s="51">
        <v>0.65205616481638007</v>
      </c>
      <c r="H11" s="197" t="s">
        <v>23</v>
      </c>
      <c r="I11" s="201">
        <v>0.77264095494387175</v>
      </c>
      <c r="J11" s="200">
        <v>0.75233931857174619</v>
      </c>
      <c r="K11" s="200">
        <v>0.71852329147567273</v>
      </c>
      <c r="L11" s="51">
        <v>0.70222956996537544</v>
      </c>
    </row>
    <row r="12" spans="2:14" ht="15" x14ac:dyDescent="0.2">
      <c r="B12" s="197" t="s">
        <v>24</v>
      </c>
      <c r="C12" s="201">
        <v>0.79420612005887303</v>
      </c>
      <c r="D12" s="200">
        <v>0.75927348548225537</v>
      </c>
      <c r="E12" s="200">
        <v>0.73309216643556785</v>
      </c>
      <c r="F12" s="51">
        <v>0.70937185046686391</v>
      </c>
      <c r="H12" s="197" t="s">
        <v>24</v>
      </c>
      <c r="I12" s="201">
        <v>0.81856093454967771</v>
      </c>
      <c r="J12" s="200">
        <v>0.79127360367561761</v>
      </c>
      <c r="K12" s="200">
        <v>0.7604917396307328</v>
      </c>
      <c r="L12" s="51">
        <v>0.74891159306629163</v>
      </c>
    </row>
    <row r="13" spans="2:14" ht="16" thickBot="1" x14ac:dyDescent="0.25">
      <c r="B13" s="202" t="s">
        <v>25</v>
      </c>
      <c r="C13" s="203">
        <v>0.85202130902977369</v>
      </c>
      <c r="D13" s="204">
        <v>0.83437567990502082</v>
      </c>
      <c r="E13" s="204">
        <v>0.83843066506183539</v>
      </c>
      <c r="F13" s="52">
        <v>0.82833967145961929</v>
      </c>
      <c r="H13" s="202" t="s">
        <v>25</v>
      </c>
      <c r="I13" s="203">
        <v>0.8697585210330232</v>
      </c>
      <c r="J13" s="204">
        <v>0.85552959413494856</v>
      </c>
      <c r="K13" s="204">
        <v>0.85981617631580887</v>
      </c>
      <c r="L13" s="52">
        <v>0.85462298558258287</v>
      </c>
    </row>
    <row r="15" spans="2:14" ht="16" thickBot="1" x14ac:dyDescent="0.25">
      <c r="C15" s="193" t="s">
        <v>26</v>
      </c>
      <c r="I15" s="193" t="s">
        <v>26</v>
      </c>
    </row>
    <row r="16" spans="2:14" ht="16" thickBot="1" x14ac:dyDescent="0.25">
      <c r="B16" s="194"/>
      <c r="C16" s="195" t="s">
        <v>40</v>
      </c>
      <c r="D16" s="195" t="s">
        <v>47</v>
      </c>
      <c r="E16" s="195" t="s">
        <v>59</v>
      </c>
      <c r="F16" s="196" t="s">
        <v>61</v>
      </c>
      <c r="H16" s="194"/>
      <c r="I16" s="195" t="s">
        <v>40</v>
      </c>
      <c r="J16" s="195" t="s">
        <v>47</v>
      </c>
      <c r="K16" s="195" t="s">
        <v>59</v>
      </c>
      <c r="L16" s="196" t="s">
        <v>61</v>
      </c>
    </row>
    <row r="17" spans="2:12" ht="15" x14ac:dyDescent="0.2">
      <c r="B17" s="197" t="s">
        <v>22</v>
      </c>
      <c r="C17" s="198">
        <v>0.43008389647674028</v>
      </c>
      <c r="D17" s="199">
        <v>0.3966520875352203</v>
      </c>
      <c r="E17" s="200">
        <v>0.40568918105968133</v>
      </c>
      <c r="F17" s="51">
        <v>0.32088399770198545</v>
      </c>
      <c r="H17" s="197" t="s">
        <v>22</v>
      </c>
      <c r="I17" s="198">
        <v>0.51476786173612588</v>
      </c>
      <c r="J17" s="199">
        <v>0.48029966535983254</v>
      </c>
      <c r="K17" s="200">
        <v>0.45746215484636976</v>
      </c>
      <c r="L17" s="51">
        <v>0.40732073407626435</v>
      </c>
    </row>
    <row r="18" spans="2:12" ht="15" x14ac:dyDescent="0.2">
      <c r="B18" s="197" t="s">
        <v>23</v>
      </c>
      <c r="C18" s="201">
        <v>0.6623332148059653</v>
      </c>
      <c r="D18" s="200">
        <v>0.63608137671777443</v>
      </c>
      <c r="E18" s="200">
        <v>0.62803240015186146</v>
      </c>
      <c r="F18" s="51">
        <v>0.5841411408052225</v>
      </c>
      <c r="H18" s="197" t="s">
        <v>23</v>
      </c>
      <c r="I18" s="201">
        <v>0.73290663480833584</v>
      </c>
      <c r="J18" s="200">
        <v>0.70553332651668799</v>
      </c>
      <c r="K18" s="200">
        <v>0.68407685177995048</v>
      </c>
      <c r="L18" s="51">
        <v>0.66324200540200173</v>
      </c>
    </row>
    <row r="19" spans="2:12" ht="15" x14ac:dyDescent="0.2">
      <c r="B19" s="197" t="s">
        <v>24</v>
      </c>
      <c r="C19" s="201">
        <v>0.7604006849183601</v>
      </c>
      <c r="D19" s="200">
        <v>0.72188737317792084</v>
      </c>
      <c r="E19" s="200">
        <v>0.70425748979172931</v>
      </c>
      <c r="F19" s="51">
        <v>0.66838682523882909</v>
      </c>
      <c r="H19" s="197" t="s">
        <v>24</v>
      </c>
      <c r="I19" s="201">
        <v>0.7980710119290374</v>
      </c>
      <c r="J19" s="200">
        <v>0.77261572574617565</v>
      </c>
      <c r="K19" s="200">
        <v>0.74172832181613202</v>
      </c>
      <c r="L19" s="51">
        <v>0.73403706665561019</v>
      </c>
    </row>
    <row r="20" spans="2:12" ht="16" thickBot="1" x14ac:dyDescent="0.25">
      <c r="B20" s="202" t="s">
        <v>25</v>
      </c>
      <c r="C20" s="203">
        <v>0.8651383970364499</v>
      </c>
      <c r="D20" s="204">
        <v>0.84472074325820989</v>
      </c>
      <c r="E20" s="204">
        <v>0.82360370699740759</v>
      </c>
      <c r="F20" s="52">
        <v>0.81501136047592304</v>
      </c>
      <c r="H20" s="202" t="s">
        <v>25</v>
      </c>
      <c r="I20" s="203">
        <v>0.88849048687579635</v>
      </c>
      <c r="J20" s="204">
        <v>0.87790239219267152</v>
      </c>
      <c r="K20" s="204">
        <v>0.85200847302633931</v>
      </c>
      <c r="L20" s="52">
        <v>0.84735902283461151</v>
      </c>
    </row>
    <row r="23" spans="2:12" ht="16" thickBot="1" x14ac:dyDescent="0.25">
      <c r="C23" s="193" t="s">
        <v>27</v>
      </c>
      <c r="I23" s="193" t="s">
        <v>27</v>
      </c>
    </row>
    <row r="24" spans="2:12" ht="16" thickBot="1" x14ac:dyDescent="0.25">
      <c r="B24" s="194"/>
      <c r="C24" s="195" t="s">
        <v>40</v>
      </c>
      <c r="D24" s="195" t="s">
        <v>47</v>
      </c>
      <c r="E24" s="195" t="s">
        <v>59</v>
      </c>
      <c r="F24" s="196" t="s">
        <v>61</v>
      </c>
      <c r="H24" s="194"/>
      <c r="I24" s="195" t="s">
        <v>40</v>
      </c>
      <c r="J24" s="195" t="s">
        <v>47</v>
      </c>
      <c r="K24" s="195" t="s">
        <v>59</v>
      </c>
      <c r="L24" s="196" t="s">
        <v>61</v>
      </c>
    </row>
    <row r="25" spans="2:12" ht="15" x14ac:dyDescent="0.2">
      <c r="B25" s="197" t="s">
        <v>22</v>
      </c>
      <c r="C25" s="198">
        <v>0.53963423958542756</v>
      </c>
      <c r="D25" s="199">
        <v>0.49374442825956727</v>
      </c>
      <c r="E25" s="200">
        <v>0.51439582861029254</v>
      </c>
      <c r="F25" s="51">
        <v>0.48391283554493802</v>
      </c>
      <c r="H25" s="197" t="s">
        <v>22</v>
      </c>
      <c r="I25" s="198">
        <v>0.60384681728413081</v>
      </c>
      <c r="J25" s="199">
        <v>0.56415964968626742</v>
      </c>
      <c r="K25" s="200">
        <v>0.55320215099910242</v>
      </c>
      <c r="L25" s="51">
        <v>0.55563244114019494</v>
      </c>
    </row>
    <row r="26" spans="2:12" ht="15" x14ac:dyDescent="0.2">
      <c r="B26" s="197" t="s">
        <v>23</v>
      </c>
      <c r="C26" s="201">
        <v>0.73747405605675842</v>
      </c>
      <c r="D26" s="200">
        <v>0.70358891735124651</v>
      </c>
      <c r="E26" s="200">
        <v>0.68973193144726297</v>
      </c>
      <c r="F26" s="51">
        <v>0.65430215479653253</v>
      </c>
      <c r="H26" s="197" t="s">
        <v>23</v>
      </c>
      <c r="I26" s="201">
        <v>0.79058911335644744</v>
      </c>
      <c r="J26" s="200">
        <v>0.75938500025151778</v>
      </c>
      <c r="K26" s="200">
        <v>0.72989139348522625</v>
      </c>
      <c r="L26" s="51">
        <v>0.71919234924081721</v>
      </c>
    </row>
    <row r="27" spans="2:12" ht="15" x14ac:dyDescent="0.2">
      <c r="B27" s="197" t="s">
        <v>24</v>
      </c>
      <c r="C27" s="201">
        <v>0.77693711127633325</v>
      </c>
      <c r="D27" s="200">
        <v>0.75119927306573797</v>
      </c>
      <c r="E27" s="200">
        <v>0.73862126525944727</v>
      </c>
      <c r="F27" s="51">
        <v>0.72105032310452999</v>
      </c>
      <c r="H27" s="197" t="s">
        <v>24</v>
      </c>
      <c r="I27" s="201">
        <v>0.80870495861722103</v>
      </c>
      <c r="J27" s="200">
        <v>0.79038307245546691</v>
      </c>
      <c r="K27" s="200">
        <v>0.77545431067569681</v>
      </c>
      <c r="L27" s="51">
        <v>0.76532194132403952</v>
      </c>
    </row>
    <row r="28" spans="2:12" ht="12.75" customHeight="1" thickBot="1" x14ac:dyDescent="0.25">
      <c r="B28" s="202" t="s">
        <v>25</v>
      </c>
      <c r="C28" s="203">
        <v>0.87541492793085973</v>
      </c>
      <c r="D28" s="204">
        <v>0.8503382786714474</v>
      </c>
      <c r="E28" s="204">
        <v>0.82956827093047236</v>
      </c>
      <c r="F28" s="52">
        <v>0.83623598038366798</v>
      </c>
      <c r="H28" s="202" t="s">
        <v>25</v>
      </c>
      <c r="I28" s="203">
        <v>0.89382129160092771</v>
      </c>
      <c r="J28" s="204">
        <v>0.87342840225007401</v>
      </c>
      <c r="K28" s="204">
        <v>0.8572471540373936</v>
      </c>
      <c r="L28" s="52">
        <v>0.868497906160834</v>
      </c>
    </row>
    <row r="29" spans="2:12" ht="12.75" customHeight="1" x14ac:dyDescent="0.2">
      <c r="B29" s="205"/>
      <c r="C29" s="206"/>
      <c r="D29" s="206"/>
      <c r="E29" s="206"/>
      <c r="F29" s="207"/>
      <c r="H29" s="205"/>
      <c r="I29" s="206"/>
      <c r="J29" s="206"/>
      <c r="K29" s="206"/>
      <c r="L29" s="207"/>
    </row>
    <row r="30" spans="2:12" ht="12.75" customHeight="1" x14ac:dyDescent="0.15"/>
    <row r="31" spans="2:12" ht="12.75" customHeight="1" thickBot="1" x14ac:dyDescent="0.25">
      <c r="C31" s="193" t="s">
        <v>28</v>
      </c>
      <c r="I31" s="193" t="s">
        <v>28</v>
      </c>
    </row>
    <row r="32" spans="2:12" ht="12.75" customHeight="1" thickBot="1" x14ac:dyDescent="0.25">
      <c r="B32" s="194"/>
      <c r="C32" s="195" t="s">
        <v>40</v>
      </c>
      <c r="D32" s="195" t="s">
        <v>47</v>
      </c>
      <c r="E32" s="195" t="s">
        <v>59</v>
      </c>
      <c r="F32" s="196" t="s">
        <v>61</v>
      </c>
      <c r="H32" s="194"/>
      <c r="I32" s="195" t="s">
        <v>40</v>
      </c>
      <c r="J32" s="195" t="s">
        <v>47</v>
      </c>
      <c r="K32" s="195" t="s">
        <v>59</v>
      </c>
      <c r="L32" s="196" t="s">
        <v>61</v>
      </c>
    </row>
    <row r="33" spans="2:12" ht="15" x14ac:dyDescent="0.2">
      <c r="B33" s="197" t="s">
        <v>22</v>
      </c>
      <c r="C33" s="198">
        <v>0.58649888854782217</v>
      </c>
      <c r="D33" s="199">
        <v>0.51646460876300904</v>
      </c>
      <c r="E33" s="200">
        <v>0.51243788412598268</v>
      </c>
      <c r="F33" s="51">
        <v>0.47634480743837332</v>
      </c>
      <c r="H33" s="197" t="s">
        <v>22</v>
      </c>
      <c r="I33" s="198">
        <v>0.63061131974996487</v>
      </c>
      <c r="J33" s="199">
        <v>0.57657156436492962</v>
      </c>
      <c r="K33" s="200">
        <v>0.55166693840515502</v>
      </c>
      <c r="L33" s="51">
        <v>0.52262425196803142</v>
      </c>
    </row>
    <row r="34" spans="2:12" ht="15" x14ac:dyDescent="0.2">
      <c r="B34" s="197" t="s">
        <v>23</v>
      </c>
      <c r="C34" s="201">
        <v>0.7541278662592632</v>
      </c>
      <c r="D34" s="200">
        <v>0.72711117208231868</v>
      </c>
      <c r="E34" s="200">
        <v>0.69852993366610372</v>
      </c>
      <c r="F34" s="51">
        <v>0.67268900304304535</v>
      </c>
      <c r="H34" s="197" t="s">
        <v>23</v>
      </c>
      <c r="I34" s="201">
        <v>0.77967113076675221</v>
      </c>
      <c r="J34" s="200">
        <v>0.76328831148935261</v>
      </c>
      <c r="K34" s="200">
        <v>0.72889610936298266</v>
      </c>
      <c r="L34" s="51">
        <v>0.7107300066901342</v>
      </c>
    </row>
    <row r="35" spans="2:12" ht="15" x14ac:dyDescent="0.2">
      <c r="B35" s="197" t="s">
        <v>24</v>
      </c>
      <c r="C35" s="201">
        <v>0.8031915908591245</v>
      </c>
      <c r="D35" s="200">
        <v>0.76891803755242127</v>
      </c>
      <c r="E35" s="200">
        <v>0.74440980349420849</v>
      </c>
      <c r="F35" s="51">
        <v>0.7237173416953161</v>
      </c>
      <c r="H35" s="197" t="s">
        <v>24</v>
      </c>
      <c r="I35" s="201">
        <v>0.82431391295653489</v>
      </c>
      <c r="J35" s="200">
        <v>0.79669329752443385</v>
      </c>
      <c r="K35" s="200">
        <v>0.76725939829874668</v>
      </c>
      <c r="L35" s="51">
        <v>0.75559310505741073</v>
      </c>
    </row>
    <row r="36" spans="2:12" ht="16" thickBot="1" x14ac:dyDescent="0.25">
      <c r="B36" s="202" t="s">
        <v>25</v>
      </c>
      <c r="C36" s="203">
        <v>0.84999353984336434</v>
      </c>
      <c r="D36" s="204">
        <v>0.83381618376575839</v>
      </c>
      <c r="E36" s="204">
        <v>0.84218998860144767</v>
      </c>
      <c r="F36" s="52">
        <v>0.83061365353491845</v>
      </c>
      <c r="H36" s="202" t="s">
        <v>25</v>
      </c>
      <c r="I36" s="203">
        <v>0.86733652626460211</v>
      </c>
      <c r="J36" s="204">
        <v>0.85362759208884731</v>
      </c>
      <c r="K36" s="204">
        <v>0.86187793932071854</v>
      </c>
      <c r="L36" s="52">
        <v>0.85461222866377251</v>
      </c>
    </row>
    <row r="39" spans="2:12" x14ac:dyDescent="0.15">
      <c r="B39" s="208"/>
      <c r="C39" s="208"/>
      <c r="D39" s="208"/>
      <c r="E39" s="208"/>
      <c r="F39" s="208"/>
      <c r="G39" s="208"/>
      <c r="H39" s="208"/>
      <c r="I39" s="208"/>
      <c r="J39" s="208"/>
      <c r="K39" s="208"/>
      <c r="L39" s="208"/>
    </row>
    <row r="40" spans="2:12" x14ac:dyDescent="0.15">
      <c r="B40" s="208"/>
      <c r="C40" s="208"/>
      <c r="D40" s="208"/>
      <c r="E40" s="208"/>
      <c r="F40" s="208"/>
      <c r="G40" s="208"/>
      <c r="H40" s="208"/>
      <c r="I40" s="208"/>
      <c r="J40" s="208"/>
      <c r="K40" s="208"/>
      <c r="L40" s="208"/>
    </row>
    <row r="41" spans="2:12" x14ac:dyDescent="0.15">
      <c r="B41" s="208"/>
      <c r="C41" s="208"/>
      <c r="D41" s="208"/>
      <c r="E41" s="208"/>
      <c r="F41" s="208"/>
      <c r="G41" s="208"/>
      <c r="H41" s="208"/>
      <c r="I41" s="208"/>
      <c r="J41" s="208"/>
      <c r="K41" s="208"/>
      <c r="L41" s="208"/>
    </row>
    <row r="42" spans="2:12" x14ac:dyDescent="0.15">
      <c r="B42" s="208"/>
      <c r="C42" s="208"/>
      <c r="D42" s="208"/>
      <c r="E42" s="208"/>
      <c r="F42" s="208"/>
      <c r="G42" s="208"/>
      <c r="H42" s="208"/>
      <c r="I42" s="208"/>
      <c r="J42" s="208"/>
      <c r="K42" s="208"/>
      <c r="L42" s="208"/>
    </row>
    <row r="43" spans="2:12" x14ac:dyDescent="0.15">
      <c r="B43" s="208"/>
      <c r="C43" s="208"/>
      <c r="D43" s="208"/>
      <c r="E43" s="208"/>
      <c r="F43" s="208"/>
      <c r="G43" s="208"/>
      <c r="H43" s="208"/>
      <c r="I43" s="208"/>
      <c r="J43" s="208"/>
      <c r="K43" s="208"/>
      <c r="L43" s="208"/>
    </row>
    <row r="44" spans="2:12" x14ac:dyDescent="0.15">
      <c r="B44" s="208"/>
      <c r="C44" s="208"/>
      <c r="D44" s="208"/>
      <c r="E44" s="208"/>
      <c r="F44" s="208"/>
      <c r="G44" s="208"/>
      <c r="H44" s="208"/>
      <c r="I44" s="208"/>
      <c r="J44" s="208"/>
      <c r="K44" s="208"/>
      <c r="L44" s="208"/>
    </row>
    <row r="70" spans="2:27" ht="69.75" customHeight="1" x14ac:dyDescent="0.15">
      <c r="B70" s="259" t="s">
        <v>132</v>
      </c>
      <c r="C70" s="218"/>
      <c r="D70" s="218"/>
      <c r="E70" s="218"/>
      <c r="F70" s="218"/>
      <c r="G70" s="218"/>
      <c r="H70" s="218"/>
      <c r="I70" s="218"/>
      <c r="J70" s="218"/>
      <c r="K70" s="218"/>
      <c r="L70" s="218"/>
      <c r="M70" s="218"/>
      <c r="N70" s="218"/>
      <c r="O70" s="218"/>
    </row>
    <row r="73" spans="2:27" x14ac:dyDescent="0.15">
      <c r="N73" s="209"/>
      <c r="O73" s="209"/>
      <c r="P73" s="209"/>
      <c r="Q73" s="209"/>
      <c r="R73" s="209"/>
      <c r="S73" s="209"/>
      <c r="T73" s="209"/>
      <c r="U73" s="209"/>
      <c r="V73" s="209"/>
      <c r="W73" s="209"/>
      <c r="X73" s="209"/>
      <c r="Y73" s="209"/>
      <c r="Z73" s="209"/>
      <c r="AA73" s="209"/>
    </row>
    <row r="74" spans="2:27" x14ac:dyDescent="0.15">
      <c r="N74" s="209"/>
      <c r="O74" s="209"/>
      <c r="P74" s="209"/>
      <c r="Q74" s="209"/>
      <c r="R74" s="209"/>
      <c r="S74" s="209"/>
      <c r="T74" s="209"/>
      <c r="U74" s="209"/>
      <c r="V74" s="209"/>
      <c r="W74" s="209"/>
      <c r="X74" s="209"/>
      <c r="Y74" s="209"/>
      <c r="Z74" s="209"/>
      <c r="AA74" s="209"/>
    </row>
    <row r="75" spans="2:27" x14ac:dyDescent="0.15">
      <c r="N75" s="209"/>
      <c r="O75" s="209"/>
      <c r="P75" s="209"/>
      <c r="Q75" s="209"/>
      <c r="R75" s="209"/>
      <c r="S75" s="209"/>
      <c r="T75" s="209"/>
      <c r="U75" s="209"/>
      <c r="V75" s="209"/>
      <c r="W75" s="209"/>
      <c r="X75" s="209"/>
      <c r="Y75" s="209"/>
      <c r="Z75" s="209"/>
      <c r="AA75" s="209"/>
    </row>
  </sheetData>
  <mergeCells count="4">
    <mergeCell ref="B2:N3"/>
    <mergeCell ref="B7:F7"/>
    <mergeCell ref="H7:L7"/>
    <mergeCell ref="B70:O7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3"/>
  <sheetViews>
    <sheetView topLeftCell="A28" zoomScale="118" zoomScaleNormal="100" workbookViewId="0">
      <selection activeCell="A38" sqref="A38:L39"/>
    </sheetView>
  </sheetViews>
  <sheetFormatPr baseColWidth="10" defaultColWidth="9" defaultRowHeight="13" x14ac:dyDescent="0.15"/>
  <cols>
    <col min="1" max="2" width="9" style="34"/>
    <col min="3" max="3" width="16.6640625" style="34" customWidth="1"/>
    <col min="4" max="4" width="10.6640625" style="34" customWidth="1"/>
    <col min="5" max="16384" width="9" style="34"/>
  </cols>
  <sheetData>
    <row r="1" spans="2:17" ht="14" thickBot="1" x14ac:dyDescent="0.2"/>
    <row r="2" spans="2:17" ht="16" thickBot="1" x14ac:dyDescent="0.25">
      <c r="B2" s="35"/>
      <c r="C2" s="35" t="s">
        <v>38</v>
      </c>
      <c r="D2" s="36" t="s">
        <v>39</v>
      </c>
    </row>
    <row r="3" spans="2:17" ht="15" x14ac:dyDescent="0.2">
      <c r="B3" s="1" t="s">
        <v>40</v>
      </c>
      <c r="C3" s="37">
        <v>0.76637898051109821</v>
      </c>
      <c r="D3" s="38">
        <v>0.7418543366821716</v>
      </c>
      <c r="E3" s="37"/>
      <c r="F3" s="39"/>
      <c r="G3" s="39"/>
      <c r="H3" s="39"/>
    </row>
    <row r="4" spans="2:17" ht="15" x14ac:dyDescent="0.2">
      <c r="B4" s="22" t="s">
        <v>41</v>
      </c>
      <c r="C4" s="37">
        <v>0.76322600109150085</v>
      </c>
      <c r="D4" s="38">
        <v>0.73780113730431751</v>
      </c>
      <c r="E4" s="37"/>
      <c r="F4" s="39"/>
      <c r="G4" s="39"/>
      <c r="H4" s="39"/>
    </row>
    <row r="5" spans="2:17" ht="15" x14ac:dyDescent="0.2">
      <c r="B5" s="22" t="s">
        <v>42</v>
      </c>
      <c r="C5" s="37">
        <v>0.76249670216864707</v>
      </c>
      <c r="D5" s="38">
        <v>0.73222259123174305</v>
      </c>
      <c r="E5" s="37"/>
      <c r="F5" s="39"/>
      <c r="G5" s="39"/>
      <c r="H5" s="39"/>
    </row>
    <row r="6" spans="2:17" ht="15" x14ac:dyDescent="0.2">
      <c r="B6" s="22" t="s">
        <v>43</v>
      </c>
      <c r="C6" s="37">
        <v>0.75464177148703016</v>
      </c>
      <c r="D6" s="38">
        <v>0.73645134068847651</v>
      </c>
      <c r="E6" s="37"/>
      <c r="F6" s="39"/>
      <c r="G6" s="39"/>
      <c r="H6" s="39"/>
    </row>
    <row r="7" spans="2:17" ht="15" x14ac:dyDescent="0.2">
      <c r="B7" s="22" t="s">
        <v>44</v>
      </c>
      <c r="C7" s="37">
        <v>0.74992071146264494</v>
      </c>
      <c r="D7" s="38">
        <v>0.73919347893040654</v>
      </c>
      <c r="E7" s="37"/>
      <c r="F7" s="39"/>
      <c r="G7" s="39"/>
      <c r="H7" s="39"/>
    </row>
    <row r="8" spans="2:17" ht="15" x14ac:dyDescent="0.2">
      <c r="B8" s="22" t="s">
        <v>45</v>
      </c>
      <c r="C8" s="37">
        <v>0.75130333763959722</v>
      </c>
      <c r="D8" s="38">
        <v>0.74321943255669276</v>
      </c>
      <c r="E8" s="37"/>
      <c r="F8" s="39"/>
      <c r="G8" s="39"/>
      <c r="H8" s="39"/>
    </row>
    <row r="9" spans="2:17" ht="15" x14ac:dyDescent="0.2">
      <c r="B9" s="22" t="s">
        <v>46</v>
      </c>
      <c r="C9" s="37">
        <v>0.75087213942817188</v>
      </c>
      <c r="D9" s="38">
        <v>0.749917586774691</v>
      </c>
      <c r="E9" s="37"/>
      <c r="F9" s="39"/>
      <c r="G9" s="39"/>
      <c r="H9" s="39"/>
    </row>
    <row r="10" spans="2:17" ht="15" x14ac:dyDescent="0.2">
      <c r="B10" s="22" t="s">
        <v>47</v>
      </c>
      <c r="C10" s="37">
        <v>0.74569017913593849</v>
      </c>
      <c r="D10" s="38">
        <v>0.7557826974676024</v>
      </c>
      <c r="E10" s="37"/>
      <c r="F10" s="39"/>
      <c r="G10" s="39"/>
      <c r="H10" s="39"/>
    </row>
    <row r="11" spans="2:17" ht="15" x14ac:dyDescent="0.2">
      <c r="B11" s="22" t="s">
        <v>48</v>
      </c>
      <c r="C11" s="37">
        <v>0.74804427626804504</v>
      </c>
      <c r="D11" s="38">
        <v>0.75185677360575243</v>
      </c>
      <c r="E11" s="37"/>
      <c r="F11" s="39"/>
      <c r="G11" s="39"/>
      <c r="H11" s="39"/>
    </row>
    <row r="12" spans="2:17" ht="15" x14ac:dyDescent="0.2">
      <c r="B12" s="22" t="s">
        <v>49</v>
      </c>
      <c r="C12" s="37">
        <v>0.73626542594087152</v>
      </c>
      <c r="D12" s="38">
        <v>0.74441102347204779</v>
      </c>
      <c r="E12" s="37"/>
      <c r="F12" s="39"/>
      <c r="G12" s="39"/>
      <c r="H12" s="39"/>
    </row>
    <row r="13" spans="2:17" ht="15" x14ac:dyDescent="0.2">
      <c r="B13" s="22" t="s">
        <v>50</v>
      </c>
      <c r="C13" s="37">
        <v>0.72712671013215968</v>
      </c>
      <c r="D13" s="38">
        <v>0.74696898978062465</v>
      </c>
      <c r="E13" s="37"/>
      <c r="F13" s="39"/>
      <c r="G13" s="39"/>
      <c r="H13" s="39"/>
    </row>
    <row r="14" spans="2:17" ht="15" x14ac:dyDescent="0.2">
      <c r="B14" s="22" t="s">
        <v>51</v>
      </c>
      <c r="C14" s="37">
        <v>0.71922395700961694</v>
      </c>
      <c r="D14" s="38">
        <v>0.73578135471471584</v>
      </c>
      <c r="E14" s="37"/>
      <c r="F14" s="39"/>
      <c r="G14" s="39"/>
      <c r="H14" s="39"/>
    </row>
    <row r="15" spans="2:17" ht="15" x14ac:dyDescent="0.2">
      <c r="B15" s="22" t="s">
        <v>52</v>
      </c>
      <c r="C15" s="37">
        <v>0.71608361832408318</v>
      </c>
      <c r="D15" s="38">
        <v>0.72428162072320068</v>
      </c>
      <c r="E15" s="37"/>
      <c r="F15" s="39"/>
      <c r="G15" s="39"/>
      <c r="H15" s="39"/>
      <c r="Q15" s="215"/>
    </row>
    <row r="16" spans="2:17" ht="15" x14ac:dyDescent="0.2">
      <c r="B16" s="22" t="s">
        <v>53</v>
      </c>
      <c r="C16" s="37">
        <v>0.71179143165023329</v>
      </c>
      <c r="D16" s="38">
        <v>0.72568065259893011</v>
      </c>
      <c r="E16" s="37"/>
      <c r="F16" s="39"/>
      <c r="G16" s="39"/>
      <c r="H16" s="39"/>
    </row>
    <row r="17" spans="2:8" ht="15" x14ac:dyDescent="0.2">
      <c r="B17" s="22" t="s">
        <v>54</v>
      </c>
      <c r="C17" s="37">
        <v>0.70962533868006494</v>
      </c>
      <c r="D17" s="38">
        <v>0.73037047044655679</v>
      </c>
      <c r="E17" s="37"/>
      <c r="F17" s="39"/>
      <c r="G17" s="39"/>
      <c r="H17" s="39"/>
    </row>
    <row r="18" spans="2:8" ht="15" x14ac:dyDescent="0.2">
      <c r="B18" s="22" t="s">
        <v>55</v>
      </c>
      <c r="C18" s="37">
        <v>0.70515716523788363</v>
      </c>
      <c r="D18" s="38">
        <v>0.71486872205408969</v>
      </c>
      <c r="E18" s="37"/>
      <c r="F18" s="39"/>
      <c r="G18" s="39"/>
      <c r="H18" s="39"/>
    </row>
    <row r="19" spans="2:8" ht="15" x14ac:dyDescent="0.2">
      <c r="B19" s="22" t="s">
        <v>56</v>
      </c>
      <c r="C19" s="37">
        <v>0.71081768605529705</v>
      </c>
      <c r="D19" s="38">
        <v>0.71677469732398469</v>
      </c>
      <c r="E19" s="37"/>
      <c r="F19" s="39"/>
      <c r="G19" s="39"/>
      <c r="H19" s="39"/>
    </row>
    <row r="20" spans="2:8" ht="15" x14ac:dyDescent="0.2">
      <c r="B20" s="22" t="s">
        <v>57</v>
      </c>
      <c r="C20" s="37">
        <v>0.71078559844919287</v>
      </c>
      <c r="D20" s="38">
        <v>0.72755216397586842</v>
      </c>
      <c r="E20" s="37"/>
      <c r="F20" s="39"/>
    </row>
    <row r="21" spans="2:8" ht="15" x14ac:dyDescent="0.2">
      <c r="B21" s="22" t="s">
        <v>58</v>
      </c>
      <c r="C21" s="37">
        <v>0.71023442524846692</v>
      </c>
      <c r="D21" s="38">
        <v>0.72693813362822168</v>
      </c>
      <c r="E21" s="37"/>
      <c r="F21" s="39"/>
    </row>
    <row r="22" spans="2:8" ht="15" x14ac:dyDescent="0.2">
      <c r="B22" s="22" t="s">
        <v>59</v>
      </c>
      <c r="C22" s="37">
        <v>0.71964207875382646</v>
      </c>
      <c r="D22" s="38">
        <v>0.73413267411511274</v>
      </c>
      <c r="E22" s="37"/>
      <c r="F22" s="39"/>
    </row>
    <row r="23" spans="2:8" ht="15" x14ac:dyDescent="0.2">
      <c r="B23" s="22" t="s">
        <v>60</v>
      </c>
      <c r="C23" s="37">
        <v>0.6977736512326792</v>
      </c>
      <c r="D23" s="38">
        <v>0.71749451306682266</v>
      </c>
      <c r="E23" s="37"/>
      <c r="F23" s="39"/>
    </row>
    <row r="24" spans="2:8" ht="16" thickBot="1" x14ac:dyDescent="0.25">
      <c r="B24" s="40" t="s">
        <v>61</v>
      </c>
      <c r="C24" s="41">
        <v>0.70509469164719485</v>
      </c>
      <c r="D24" s="42">
        <v>0.71754693635493982</v>
      </c>
      <c r="E24" s="41"/>
      <c r="F24" s="39"/>
    </row>
    <row r="26" spans="2:8" ht="14" customHeight="1" x14ac:dyDescent="0.15"/>
    <row r="27" spans="2:8" ht="15" x14ac:dyDescent="0.2">
      <c r="B27" s="43"/>
      <c r="C27" s="39"/>
      <c r="D27" s="39"/>
      <c r="E27" s="39"/>
      <c r="F27" s="39"/>
    </row>
    <row r="28" spans="2:8" ht="15" x14ac:dyDescent="0.2">
      <c r="B28" s="43"/>
      <c r="C28" s="39"/>
      <c r="D28" s="39"/>
      <c r="E28" s="39"/>
      <c r="F28" s="39"/>
    </row>
    <row r="37" spans="1:12" ht="14.75" customHeight="1" x14ac:dyDescent="0.15"/>
    <row r="38" spans="1:12" ht="38" customHeight="1" x14ac:dyDescent="0.15">
      <c r="A38" s="217" t="s">
        <v>115</v>
      </c>
      <c r="B38" s="218"/>
      <c r="C38" s="218"/>
      <c r="D38" s="218"/>
      <c r="E38" s="218"/>
      <c r="F38" s="218"/>
      <c r="G38" s="218"/>
      <c r="H38" s="218"/>
      <c r="I38" s="218"/>
      <c r="J38" s="218"/>
      <c r="K38" s="218"/>
      <c r="L38" s="218"/>
    </row>
    <row r="39" spans="1:12" ht="12.5" customHeight="1" x14ac:dyDescent="0.15">
      <c r="A39" s="218"/>
      <c r="B39" s="218"/>
      <c r="C39" s="218"/>
      <c r="D39" s="218"/>
      <c r="E39" s="218"/>
      <c r="F39" s="218"/>
      <c r="G39" s="218"/>
      <c r="H39" s="218"/>
      <c r="I39" s="218"/>
      <c r="J39" s="218"/>
      <c r="K39" s="218"/>
      <c r="L39" s="218"/>
    </row>
    <row r="41" spans="1:12" ht="15" customHeight="1" x14ac:dyDescent="0.15"/>
    <row r="43" spans="1:12" ht="12.75" customHeight="1" x14ac:dyDescent="0.15"/>
  </sheetData>
  <mergeCells count="1">
    <mergeCell ref="A38:L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3"/>
  <sheetViews>
    <sheetView topLeftCell="A28" zoomScale="125" zoomScaleNormal="100" workbookViewId="0">
      <selection activeCell="A40" sqref="A40"/>
    </sheetView>
  </sheetViews>
  <sheetFormatPr baseColWidth="10" defaultColWidth="9" defaultRowHeight="13" x14ac:dyDescent="0.15"/>
  <cols>
    <col min="1" max="2" width="9" style="34"/>
    <col min="3" max="3" width="16.6640625" style="34" customWidth="1"/>
    <col min="4" max="4" width="10.6640625" style="34" customWidth="1"/>
    <col min="5" max="16384" width="9" style="34"/>
  </cols>
  <sheetData>
    <row r="1" spans="2:8" ht="14" thickBot="1" x14ac:dyDescent="0.2"/>
    <row r="2" spans="2:8" ht="16" thickBot="1" x14ac:dyDescent="0.25">
      <c r="B2" s="35"/>
      <c r="C2" s="35" t="s">
        <v>38</v>
      </c>
      <c r="D2" s="36" t="s">
        <v>39</v>
      </c>
    </row>
    <row r="3" spans="2:8" ht="15" x14ac:dyDescent="0.2">
      <c r="B3" s="1" t="s">
        <v>40</v>
      </c>
      <c r="C3" s="37">
        <v>0.77769547636013847</v>
      </c>
      <c r="D3" s="38">
        <v>0.75271588616685026</v>
      </c>
      <c r="E3" s="37"/>
      <c r="F3" s="39"/>
      <c r="G3" s="39"/>
      <c r="H3" s="39"/>
    </row>
    <row r="4" spans="2:8" ht="15" x14ac:dyDescent="0.2">
      <c r="B4" s="22" t="s">
        <v>41</v>
      </c>
      <c r="C4" s="37">
        <v>0.77607915674562455</v>
      </c>
      <c r="D4" s="38">
        <v>0.75159077224337201</v>
      </c>
      <c r="E4" s="37"/>
      <c r="F4" s="39"/>
      <c r="G4" s="39"/>
      <c r="H4" s="39"/>
    </row>
    <row r="5" spans="2:8" ht="15" x14ac:dyDescent="0.2">
      <c r="B5" s="22" t="s">
        <v>42</v>
      </c>
      <c r="C5" s="37">
        <v>0.77598022313171133</v>
      </c>
      <c r="D5" s="38">
        <v>0.7460197424364764</v>
      </c>
      <c r="E5" s="37"/>
      <c r="F5" s="39"/>
      <c r="G5" s="39"/>
      <c r="H5" s="39"/>
    </row>
    <row r="6" spans="2:8" ht="15" x14ac:dyDescent="0.2">
      <c r="B6" s="22" t="s">
        <v>43</v>
      </c>
      <c r="C6" s="37">
        <v>0.7691264114727322</v>
      </c>
      <c r="D6" s="38">
        <v>0.74980187843643198</v>
      </c>
      <c r="E6" s="37"/>
      <c r="F6" s="39"/>
      <c r="G6" s="39"/>
      <c r="H6" s="39"/>
    </row>
    <row r="7" spans="2:8" ht="15" x14ac:dyDescent="0.2">
      <c r="B7" s="22" t="s">
        <v>44</v>
      </c>
      <c r="C7" s="37">
        <v>0.76463249901351793</v>
      </c>
      <c r="D7" s="38">
        <v>0.75340925452757301</v>
      </c>
      <c r="E7" s="37"/>
      <c r="F7" s="39"/>
      <c r="G7" s="39"/>
      <c r="H7" s="39"/>
    </row>
    <row r="8" spans="2:8" ht="15" x14ac:dyDescent="0.2">
      <c r="B8" s="22" t="s">
        <v>45</v>
      </c>
      <c r="C8" s="37">
        <v>0.76476124350187857</v>
      </c>
      <c r="D8" s="38">
        <v>0.75747721760839004</v>
      </c>
      <c r="E8" s="37"/>
      <c r="F8" s="39"/>
      <c r="G8" s="39"/>
      <c r="H8" s="39"/>
    </row>
    <row r="9" spans="2:8" ht="15" x14ac:dyDescent="0.2">
      <c r="B9" s="22" t="s">
        <v>46</v>
      </c>
      <c r="C9" s="37">
        <v>0.76573552038210591</v>
      </c>
      <c r="D9" s="38">
        <v>0.76299038481379</v>
      </c>
      <c r="E9" s="37"/>
      <c r="F9" s="39"/>
      <c r="G9" s="39"/>
      <c r="H9" s="39"/>
    </row>
    <row r="10" spans="2:8" ht="15" x14ac:dyDescent="0.2">
      <c r="B10" s="22" t="s">
        <v>47</v>
      </c>
      <c r="C10" s="37">
        <v>0.76395559635262755</v>
      </c>
      <c r="D10" s="38">
        <v>0.76885216077202367</v>
      </c>
      <c r="E10" s="37"/>
      <c r="F10" s="39"/>
      <c r="G10" s="39"/>
      <c r="H10" s="39"/>
    </row>
    <row r="11" spans="2:8" ht="15" x14ac:dyDescent="0.2">
      <c r="B11" s="22" t="s">
        <v>48</v>
      </c>
      <c r="C11" s="37">
        <v>0.76422478064678079</v>
      </c>
      <c r="D11" s="38">
        <v>0.76335239364145746</v>
      </c>
      <c r="E11" s="37"/>
      <c r="F11" s="39"/>
      <c r="G11" s="39"/>
      <c r="H11" s="39"/>
    </row>
    <row r="12" spans="2:8" ht="15" x14ac:dyDescent="0.2">
      <c r="B12" s="22" t="s">
        <v>49</v>
      </c>
      <c r="C12" s="37">
        <v>0.75538709781476598</v>
      </c>
      <c r="D12" s="38">
        <v>0.75872515021564713</v>
      </c>
      <c r="E12" s="37"/>
      <c r="F12" s="39"/>
      <c r="G12" s="39"/>
      <c r="H12" s="39"/>
    </row>
    <row r="13" spans="2:8" ht="15" x14ac:dyDescent="0.2">
      <c r="B13" s="22" t="s">
        <v>50</v>
      </c>
      <c r="C13" s="37">
        <v>0.7476474811264735</v>
      </c>
      <c r="D13" s="38">
        <v>0.75914347263025728</v>
      </c>
      <c r="E13" s="37"/>
      <c r="F13" s="39"/>
      <c r="G13" s="39"/>
      <c r="H13" s="39"/>
    </row>
    <row r="14" spans="2:8" ht="15" x14ac:dyDescent="0.2">
      <c r="B14" s="22" t="s">
        <v>51</v>
      </c>
      <c r="C14" s="37">
        <v>0.74160052501111628</v>
      </c>
      <c r="D14" s="38">
        <v>0.75121608642885862</v>
      </c>
      <c r="E14" s="37"/>
      <c r="F14" s="39"/>
      <c r="G14" s="39"/>
      <c r="H14" s="39"/>
    </row>
    <row r="15" spans="2:8" ht="15" x14ac:dyDescent="0.2">
      <c r="B15" s="22" t="s">
        <v>52</v>
      </c>
      <c r="C15" s="37">
        <v>0.73942442115219931</v>
      </c>
      <c r="D15" s="38">
        <v>0.74100095400569144</v>
      </c>
      <c r="E15" s="37"/>
      <c r="F15" s="39"/>
      <c r="G15" s="39"/>
      <c r="H15" s="39"/>
    </row>
    <row r="16" spans="2:8" ht="15" x14ac:dyDescent="0.2">
      <c r="B16" s="22" t="s">
        <v>53</v>
      </c>
      <c r="C16" s="37">
        <v>0.7321714206303287</v>
      </c>
      <c r="D16" s="38">
        <v>0.74051631295405862</v>
      </c>
      <c r="E16" s="37"/>
      <c r="F16" s="39"/>
      <c r="G16" s="39"/>
      <c r="H16" s="39"/>
    </row>
    <row r="17" spans="2:8" ht="15" x14ac:dyDescent="0.2">
      <c r="B17" s="22" t="s">
        <v>54</v>
      </c>
      <c r="C17" s="37">
        <v>0.73111884100627023</v>
      </c>
      <c r="D17" s="38">
        <v>0.74569123299681894</v>
      </c>
      <c r="E17" s="37"/>
      <c r="F17" s="39"/>
      <c r="G17" s="39"/>
      <c r="H17" s="39"/>
    </row>
    <row r="18" spans="2:8" ht="15" x14ac:dyDescent="0.2">
      <c r="B18" s="22" t="s">
        <v>55</v>
      </c>
      <c r="C18" s="37">
        <v>0.72778500605931706</v>
      </c>
      <c r="D18" s="38">
        <v>0.73144266656416246</v>
      </c>
      <c r="E18" s="37"/>
      <c r="F18" s="39"/>
      <c r="G18" s="39"/>
      <c r="H18" s="39"/>
    </row>
    <row r="19" spans="2:8" ht="15" x14ac:dyDescent="0.2">
      <c r="B19" s="22" t="s">
        <v>56</v>
      </c>
      <c r="C19" s="37">
        <v>0.73202640708410049</v>
      </c>
      <c r="D19" s="38">
        <v>0.73300555559849956</v>
      </c>
      <c r="E19" s="37"/>
      <c r="F19" s="39"/>
      <c r="G19" s="39"/>
      <c r="H19" s="39"/>
    </row>
    <row r="20" spans="2:8" ht="15" x14ac:dyDescent="0.2">
      <c r="B20" s="22" t="s">
        <v>57</v>
      </c>
      <c r="C20" s="37">
        <v>0.73349396473813455</v>
      </c>
      <c r="D20" s="38">
        <v>0.74054415991999467</v>
      </c>
      <c r="E20" s="37"/>
      <c r="F20" s="39"/>
    </row>
    <row r="21" spans="2:8" ht="15" x14ac:dyDescent="0.2">
      <c r="B21" s="22" t="s">
        <v>58</v>
      </c>
      <c r="C21" s="37">
        <v>0.73342098197021177</v>
      </c>
      <c r="D21" s="38">
        <v>0.74251381435630992</v>
      </c>
      <c r="E21" s="37"/>
      <c r="F21" s="39"/>
    </row>
    <row r="22" spans="2:8" ht="15" x14ac:dyDescent="0.2">
      <c r="B22" s="22" t="s">
        <v>59</v>
      </c>
      <c r="C22" s="37">
        <v>0.74392039654362718</v>
      </c>
      <c r="D22" s="38">
        <v>0.74943974643052658</v>
      </c>
      <c r="E22" s="37"/>
      <c r="F22" s="39"/>
    </row>
    <row r="23" spans="2:8" ht="15" x14ac:dyDescent="0.2">
      <c r="B23" s="22" t="s">
        <v>60</v>
      </c>
      <c r="C23" s="37">
        <v>0.72425860406426135</v>
      </c>
      <c r="D23" s="38">
        <v>0.73187205158315694</v>
      </c>
      <c r="E23" s="37"/>
      <c r="F23" s="39"/>
    </row>
    <row r="24" spans="2:8" ht="16" thickBot="1" x14ac:dyDescent="0.25">
      <c r="B24" s="40" t="s">
        <v>61</v>
      </c>
      <c r="C24" s="41">
        <v>0.72853480749373756</v>
      </c>
      <c r="D24" s="42">
        <v>0.7334802054311631</v>
      </c>
      <c r="E24" s="41"/>
      <c r="F24" s="39"/>
    </row>
    <row r="26" spans="2:8" ht="14" customHeight="1" x14ac:dyDescent="0.15"/>
    <row r="27" spans="2:8" ht="15" x14ac:dyDescent="0.2">
      <c r="B27" s="43"/>
      <c r="C27" s="39"/>
      <c r="D27" s="39"/>
      <c r="E27" s="39"/>
      <c r="F27" s="39"/>
    </row>
    <row r="28" spans="2:8" ht="15" x14ac:dyDescent="0.2">
      <c r="B28" s="43"/>
      <c r="C28" s="39"/>
      <c r="D28" s="39"/>
      <c r="E28" s="39"/>
      <c r="F28" s="39"/>
    </row>
    <row r="37" spans="1:12" ht="14.75" customHeight="1" x14ac:dyDescent="0.15"/>
    <row r="38" spans="1:12" ht="38" customHeight="1" x14ac:dyDescent="0.15">
      <c r="A38" s="217" t="s">
        <v>116</v>
      </c>
      <c r="B38" s="218"/>
      <c r="C38" s="218"/>
      <c r="D38" s="218"/>
      <c r="E38" s="218"/>
      <c r="F38" s="218"/>
      <c r="G38" s="218"/>
      <c r="H38" s="218"/>
      <c r="I38" s="218"/>
      <c r="J38" s="218"/>
      <c r="K38" s="218"/>
      <c r="L38" s="218"/>
    </row>
    <row r="39" spans="1:12" ht="12.5" customHeight="1" x14ac:dyDescent="0.15">
      <c r="A39" s="218"/>
      <c r="B39" s="218"/>
      <c r="C39" s="218"/>
      <c r="D39" s="218"/>
      <c r="E39" s="218"/>
      <c r="F39" s="218"/>
      <c r="G39" s="218"/>
      <c r="H39" s="218"/>
      <c r="I39" s="218"/>
      <c r="J39" s="218"/>
      <c r="K39" s="218"/>
      <c r="L39" s="218"/>
    </row>
    <row r="41" spans="1:12" ht="15" customHeight="1" x14ac:dyDescent="0.15"/>
    <row r="43" spans="1:12" ht="12.75" customHeight="1" x14ac:dyDescent="0.15"/>
  </sheetData>
  <mergeCells count="1">
    <mergeCell ref="A38:L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32"/>
  <sheetViews>
    <sheetView topLeftCell="B1" zoomScale="150" zoomScaleNormal="100" workbookViewId="0">
      <selection activeCell="K3" sqref="K3:K4"/>
    </sheetView>
  </sheetViews>
  <sheetFormatPr baseColWidth="10" defaultColWidth="9.1640625" defaultRowHeight="13" x14ac:dyDescent="0.15"/>
  <cols>
    <col min="1" max="1" width="2" style="28" customWidth="1"/>
    <col min="2" max="2" width="7.6640625" style="28" customWidth="1"/>
    <col min="3" max="3" width="10" style="28" bestFit="1" customWidth="1"/>
    <col min="4" max="4" width="7.6640625" style="28" customWidth="1"/>
    <col min="5" max="5" width="10" style="28" bestFit="1" customWidth="1"/>
    <col min="6" max="6" width="9.1640625" style="28" customWidth="1"/>
    <col min="7" max="7" width="9.33203125" style="28" customWidth="1"/>
    <col min="8" max="8" width="7.6640625" style="28" customWidth="1"/>
    <col min="9" max="9" width="8.6640625" style="28" customWidth="1"/>
    <col min="10" max="10" width="9" style="28" customWidth="1"/>
    <col min="11" max="11" width="14.33203125" style="28" customWidth="1"/>
    <col min="12" max="12" width="9.33203125" style="28" customWidth="1"/>
    <col min="13" max="13" width="9.1640625" style="28" customWidth="1"/>
    <col min="14" max="14" width="9.33203125" style="28" bestFit="1" customWidth="1"/>
    <col min="15" max="15" width="8" style="28" customWidth="1"/>
    <col min="16" max="16" width="9.6640625" style="28" customWidth="1"/>
    <col min="17" max="18" width="9.33203125"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26" ht="14" thickBot="1" x14ac:dyDescent="0.2"/>
    <row r="2" spans="2:26" ht="38.5" customHeight="1" thickBot="1" x14ac:dyDescent="0.35">
      <c r="B2" s="7"/>
      <c r="C2" s="219" t="s">
        <v>93</v>
      </c>
      <c r="D2" s="220"/>
      <c r="E2" s="220"/>
      <c r="F2" s="220"/>
      <c r="G2" s="220"/>
      <c r="H2" s="220"/>
      <c r="I2" s="220"/>
      <c r="J2" s="220"/>
      <c r="K2" s="220"/>
      <c r="L2" s="220"/>
      <c r="M2" s="220"/>
      <c r="N2" s="220"/>
      <c r="O2" s="220"/>
      <c r="P2" s="220"/>
      <c r="Q2" s="220"/>
      <c r="R2" s="220"/>
      <c r="S2" s="221"/>
    </row>
    <row r="3" spans="2:26" ht="49.25" customHeight="1" thickBot="1" x14ac:dyDescent="0.35">
      <c r="B3" s="8"/>
      <c r="C3" s="222" t="s">
        <v>62</v>
      </c>
      <c r="D3" s="223"/>
      <c r="E3" s="223"/>
      <c r="F3" s="223"/>
      <c r="G3" s="224" t="s">
        <v>117</v>
      </c>
      <c r="H3" s="225"/>
      <c r="I3" s="225"/>
      <c r="J3" s="226"/>
      <c r="K3" s="232" t="s">
        <v>133</v>
      </c>
      <c r="L3" s="224" t="s">
        <v>118</v>
      </c>
      <c r="M3" s="225"/>
      <c r="N3" s="225"/>
      <c r="O3" s="226"/>
      <c r="P3" s="224" t="s">
        <v>119</v>
      </c>
      <c r="Q3" s="225"/>
      <c r="R3" s="225"/>
      <c r="S3" s="226"/>
    </row>
    <row r="4" spans="2:26" ht="26.25" customHeight="1" thickBot="1" x14ac:dyDescent="0.3">
      <c r="B4" s="106"/>
      <c r="C4" s="229" t="s">
        <v>18</v>
      </c>
      <c r="D4" s="230"/>
      <c r="E4" s="227" t="s">
        <v>69</v>
      </c>
      <c r="F4" s="228"/>
      <c r="G4" s="229" t="s">
        <v>18</v>
      </c>
      <c r="H4" s="230"/>
      <c r="I4" s="227" t="s">
        <v>69</v>
      </c>
      <c r="J4" s="228"/>
      <c r="K4" s="233"/>
      <c r="L4" s="229" t="s">
        <v>18</v>
      </c>
      <c r="M4" s="230"/>
      <c r="N4" s="227" t="s">
        <v>69</v>
      </c>
      <c r="O4" s="228"/>
      <c r="P4" s="229" t="s">
        <v>18</v>
      </c>
      <c r="Q4" s="230"/>
      <c r="R4" s="227" t="s">
        <v>69</v>
      </c>
      <c r="S4" s="228"/>
    </row>
    <row r="5" spans="2:26" ht="17" thickBot="1" x14ac:dyDescent="0.25">
      <c r="B5" s="124" t="s">
        <v>19</v>
      </c>
      <c r="C5" s="108" t="s">
        <v>33</v>
      </c>
      <c r="D5" s="109" t="s">
        <v>17</v>
      </c>
      <c r="E5" s="110" t="s">
        <v>33</v>
      </c>
      <c r="F5" s="111" t="s">
        <v>17</v>
      </c>
      <c r="G5" s="108" t="s">
        <v>33</v>
      </c>
      <c r="H5" s="109" t="s">
        <v>17</v>
      </c>
      <c r="I5" s="110" t="s">
        <v>33</v>
      </c>
      <c r="J5" s="111" t="s">
        <v>17</v>
      </c>
      <c r="K5" s="146" t="s">
        <v>33</v>
      </c>
      <c r="L5" s="108" t="s">
        <v>33</v>
      </c>
      <c r="M5" s="109" t="s">
        <v>17</v>
      </c>
      <c r="N5" s="110" t="s">
        <v>33</v>
      </c>
      <c r="O5" s="111" t="s">
        <v>17</v>
      </c>
      <c r="P5" s="108" t="s">
        <v>33</v>
      </c>
      <c r="Q5" s="109" t="s">
        <v>17</v>
      </c>
      <c r="R5" s="110" t="s">
        <v>33</v>
      </c>
      <c r="S5" s="111" t="s">
        <v>17</v>
      </c>
    </row>
    <row r="6" spans="2:26" ht="15" x14ac:dyDescent="0.2">
      <c r="B6" s="128" t="s">
        <v>40</v>
      </c>
      <c r="C6" s="3">
        <v>115135.822</v>
      </c>
      <c r="D6" s="126">
        <f>C6/(C6+P6)</f>
        <v>0.74606539899028312</v>
      </c>
      <c r="E6" s="3">
        <v>17994.434000000001</v>
      </c>
      <c r="F6" s="6">
        <f>E6/(E6+R6)</f>
        <v>0.71761129336764728</v>
      </c>
      <c r="G6" s="3">
        <v>4826.1570000000002</v>
      </c>
      <c r="H6" s="6">
        <f>G6/(G6+C6)</f>
        <v>4.0230721768936474E-2</v>
      </c>
      <c r="I6" s="5">
        <v>789.65700000000004</v>
      </c>
      <c r="J6" s="126">
        <f>I6/(I6+E6)</f>
        <v>4.2038605967145287E-2</v>
      </c>
      <c r="K6" s="136">
        <f>L6+N6</f>
        <v>40653.425000000003</v>
      </c>
      <c r="L6" s="5">
        <v>34362.055</v>
      </c>
      <c r="M6" s="126">
        <f>L6/(L6+G6+C6)</f>
        <v>0.22266172098637599</v>
      </c>
      <c r="N6" s="3">
        <v>6291.37</v>
      </c>
      <c r="O6" s="6">
        <f>N6/(N6+I6+E6)</f>
        <v>0.25089748100742792</v>
      </c>
      <c r="P6" s="5">
        <f>G6+L6</f>
        <v>39188.212</v>
      </c>
      <c r="Q6" s="126">
        <f t="shared" ref="Q6:Q27" si="0">P6/(P6+C6)</f>
        <v>0.25393460100971704</v>
      </c>
      <c r="R6" s="3">
        <f>N6+I6</f>
        <v>7081.027</v>
      </c>
      <c r="S6" s="6">
        <f t="shared" ref="S6:S27" si="1">R6/(R6+E6)</f>
        <v>0.2823887066323526</v>
      </c>
      <c r="T6" s="29"/>
      <c r="Z6" s="105"/>
    </row>
    <row r="7" spans="2:26" ht="15" x14ac:dyDescent="0.2">
      <c r="B7" s="129" t="s">
        <v>41</v>
      </c>
      <c r="C7" s="23">
        <v>114822.639</v>
      </c>
      <c r="D7" s="125">
        <f t="shared" ref="D7:D27" si="2">C7/(C7+P7)</f>
        <v>0.73564775063475218</v>
      </c>
      <c r="E7" s="23">
        <v>18224.075000000001</v>
      </c>
      <c r="F7" s="26">
        <f t="shared" ref="F7:F27" si="3">E7/(E7+R7)</f>
        <v>0.70945491943297412</v>
      </c>
      <c r="G7" s="23">
        <v>5741.1589999999997</v>
      </c>
      <c r="H7" s="26">
        <f t="shared" ref="H7:H27" si="4">G7/(G7+C7)</f>
        <v>4.7619261297657527E-2</v>
      </c>
      <c r="I7" s="25">
        <v>999.32100000000003</v>
      </c>
      <c r="J7" s="125">
        <f t="shared" ref="J7:J27" si="5">I7/(I7+E7)</f>
        <v>5.198462332045805E-2</v>
      </c>
      <c r="K7" s="133">
        <f>L7+N7</f>
        <v>41983.96</v>
      </c>
      <c r="L7" s="25">
        <v>35519.923999999999</v>
      </c>
      <c r="M7" s="125">
        <f t="shared" ref="M7:M27" si="6">L7/(L7+G7+C7)</f>
        <v>0.2275696885290831</v>
      </c>
      <c r="N7" s="23">
        <v>6464.0360000000001</v>
      </c>
      <c r="O7" s="26">
        <f t="shared" ref="O7:O27" si="7">N7/(N7+I7+E7)</f>
        <v>0.2516419702833666</v>
      </c>
      <c r="P7" s="25">
        <f t="shared" ref="P7:P27" si="8">G7+L7</f>
        <v>41261.082999999999</v>
      </c>
      <c r="Q7" s="125">
        <f t="shared" si="0"/>
        <v>0.2643522493652477</v>
      </c>
      <c r="R7" s="23">
        <f t="shared" ref="R7:R27" si="9">N7+I7</f>
        <v>7463.357</v>
      </c>
      <c r="S7" s="26">
        <f t="shared" si="1"/>
        <v>0.29054508056702594</v>
      </c>
      <c r="T7" s="29"/>
      <c r="Z7" s="105"/>
    </row>
    <row r="8" spans="2:26" ht="15" x14ac:dyDescent="0.2">
      <c r="B8" s="129" t="s">
        <v>42</v>
      </c>
      <c r="C8" s="23">
        <v>114626.164</v>
      </c>
      <c r="D8" s="125">
        <f t="shared" si="2"/>
        <v>0.72707447257649471</v>
      </c>
      <c r="E8" s="23">
        <v>18416.891</v>
      </c>
      <c r="F8" s="26">
        <f t="shared" si="3"/>
        <v>0.69661311334193543</v>
      </c>
      <c r="G8" s="23">
        <v>6887.5749999999998</v>
      </c>
      <c r="H8" s="26">
        <f t="shared" si="4"/>
        <v>5.6681450646498495E-2</v>
      </c>
      <c r="I8" s="25">
        <v>1191.4590000000001</v>
      </c>
      <c r="J8" s="125">
        <f t="shared" si="5"/>
        <v>6.0762838280630456E-2</v>
      </c>
      <c r="K8" s="133">
        <f t="shared" ref="K8:K27" si="10">L8+N8</f>
        <v>42969.624000000003</v>
      </c>
      <c r="L8" s="25">
        <v>36140.213000000003</v>
      </c>
      <c r="M8" s="125">
        <f t="shared" si="6"/>
        <v>0.22923759627668583</v>
      </c>
      <c r="N8" s="23">
        <v>6829.4110000000001</v>
      </c>
      <c r="O8" s="26">
        <f t="shared" si="7"/>
        <v>0.25832032447830966</v>
      </c>
      <c r="P8" s="25">
        <f t="shared" si="8"/>
        <v>43027.788</v>
      </c>
      <c r="Q8" s="125">
        <f t="shared" si="0"/>
        <v>0.2729255274235054</v>
      </c>
      <c r="R8" s="23">
        <f t="shared" si="9"/>
        <v>8020.87</v>
      </c>
      <c r="S8" s="26">
        <f t="shared" si="1"/>
        <v>0.30338688665806457</v>
      </c>
      <c r="T8" s="29"/>
      <c r="Z8" s="105"/>
    </row>
    <row r="9" spans="2:26" ht="15" x14ac:dyDescent="0.2">
      <c r="B9" s="129" t="s">
        <v>43</v>
      </c>
      <c r="C9" s="23">
        <v>114273.64200000001</v>
      </c>
      <c r="D9" s="125">
        <f t="shared" si="2"/>
        <v>0.71690554057032818</v>
      </c>
      <c r="E9" s="23">
        <v>19283.046999999999</v>
      </c>
      <c r="F9" s="26">
        <f t="shared" si="3"/>
        <v>0.69300213305270697</v>
      </c>
      <c r="G9" s="23">
        <v>7293.76</v>
      </c>
      <c r="H9" s="26">
        <f t="shared" si="4"/>
        <v>5.999766286031185E-2</v>
      </c>
      <c r="I9" s="25">
        <v>1382.4449999999999</v>
      </c>
      <c r="J9" s="125">
        <f t="shared" si="5"/>
        <v>6.6896302299504898E-2</v>
      </c>
      <c r="K9" s="133">
        <f t="shared" si="10"/>
        <v>44990.949000000001</v>
      </c>
      <c r="L9" s="25">
        <v>37831.061999999998</v>
      </c>
      <c r="M9" s="125">
        <f t="shared" si="6"/>
        <v>0.23733642753295286</v>
      </c>
      <c r="N9" s="23">
        <v>7159.8869999999997</v>
      </c>
      <c r="O9" s="26">
        <f t="shared" si="7"/>
        <v>0.25731498571861322</v>
      </c>
      <c r="P9" s="25">
        <f t="shared" si="8"/>
        <v>45124.822</v>
      </c>
      <c r="Q9" s="125">
        <f t="shared" si="0"/>
        <v>0.28309445942967176</v>
      </c>
      <c r="R9" s="23">
        <f t="shared" si="9"/>
        <v>8542.3320000000003</v>
      </c>
      <c r="S9" s="26">
        <f t="shared" si="1"/>
        <v>0.30699786694729297</v>
      </c>
      <c r="T9" s="29"/>
      <c r="Z9" s="105"/>
    </row>
    <row r="10" spans="2:26" ht="15" x14ac:dyDescent="0.2">
      <c r="B10" s="129" t="s">
        <v>44</v>
      </c>
      <c r="C10" s="23">
        <v>115423.728</v>
      </c>
      <c r="D10" s="125">
        <f t="shared" si="2"/>
        <v>0.71773959103359919</v>
      </c>
      <c r="E10" s="23">
        <v>19913.968000000001</v>
      </c>
      <c r="F10" s="26">
        <f t="shared" si="3"/>
        <v>0.70597228198196238</v>
      </c>
      <c r="G10" s="23">
        <v>6701.7359999999999</v>
      </c>
      <c r="H10" s="26">
        <f t="shared" si="4"/>
        <v>5.4875828353045192E-2</v>
      </c>
      <c r="I10" s="25">
        <v>1110.21</v>
      </c>
      <c r="J10" s="125">
        <f t="shared" si="5"/>
        <v>5.2806345151758138E-2</v>
      </c>
      <c r="K10" s="133">
        <f t="shared" si="10"/>
        <v>45873.825999999994</v>
      </c>
      <c r="L10" s="25">
        <v>38690.142999999996</v>
      </c>
      <c r="M10" s="125">
        <f t="shared" si="6"/>
        <v>0.24058699103750544</v>
      </c>
      <c r="N10" s="23">
        <v>7183.683</v>
      </c>
      <c r="O10" s="26">
        <f t="shared" si="7"/>
        <v>0.25466954052276419</v>
      </c>
      <c r="P10" s="25">
        <f t="shared" si="8"/>
        <v>45391.878999999994</v>
      </c>
      <c r="Q10" s="125">
        <f t="shared" si="0"/>
        <v>0.28226040896640087</v>
      </c>
      <c r="R10" s="23">
        <f t="shared" si="9"/>
        <v>8293.893</v>
      </c>
      <c r="S10" s="26">
        <f t="shared" si="1"/>
        <v>0.29402771801803756</v>
      </c>
      <c r="T10" s="29"/>
      <c r="Z10" s="105"/>
    </row>
    <row r="11" spans="2:26" ht="15" x14ac:dyDescent="0.2">
      <c r="B11" s="129" t="s">
        <v>45</v>
      </c>
      <c r="C11" s="23">
        <v>117180.717</v>
      </c>
      <c r="D11" s="125">
        <f t="shared" si="2"/>
        <v>0.72127417603239163</v>
      </c>
      <c r="E11" s="23">
        <v>20681.707999999999</v>
      </c>
      <c r="F11" s="26">
        <f t="shared" si="3"/>
        <v>0.71749457708401942</v>
      </c>
      <c r="G11" s="23">
        <v>6301.0469999999996</v>
      </c>
      <c r="H11" s="26">
        <f t="shared" si="4"/>
        <v>5.1028158295503445E-2</v>
      </c>
      <c r="I11" s="25">
        <v>986.11699999999996</v>
      </c>
      <c r="J11" s="125">
        <f t="shared" si="5"/>
        <v>4.5510659237833061E-2</v>
      </c>
      <c r="K11" s="133">
        <f t="shared" si="10"/>
        <v>46138.794999999998</v>
      </c>
      <c r="L11" s="25">
        <v>38981.722000000002</v>
      </c>
      <c r="M11" s="125">
        <f t="shared" si="6"/>
        <v>0.23994143520963226</v>
      </c>
      <c r="N11" s="23">
        <v>7157.0730000000003</v>
      </c>
      <c r="O11" s="26">
        <f t="shared" si="7"/>
        <v>0.24829482484205148</v>
      </c>
      <c r="P11" s="25">
        <f t="shared" si="8"/>
        <v>45282.769</v>
      </c>
      <c r="Q11" s="125">
        <f t="shared" si="0"/>
        <v>0.27872582396760831</v>
      </c>
      <c r="R11" s="23">
        <f t="shared" si="9"/>
        <v>8143.1900000000005</v>
      </c>
      <c r="S11" s="26">
        <f t="shared" si="1"/>
        <v>0.28250542291598046</v>
      </c>
      <c r="T11" s="29"/>
      <c r="Z11" s="105"/>
    </row>
    <row r="12" spans="2:26" ht="15" x14ac:dyDescent="0.2">
      <c r="B12" s="129" t="s">
        <v>46</v>
      </c>
      <c r="C12" s="23">
        <v>118132.076</v>
      </c>
      <c r="D12" s="125">
        <f t="shared" si="2"/>
        <v>0.72313725156038022</v>
      </c>
      <c r="E12" s="23">
        <v>21944.815999999999</v>
      </c>
      <c r="F12" s="26">
        <f t="shared" si="3"/>
        <v>0.72834859039220334</v>
      </c>
      <c r="G12" s="23">
        <v>6029.1319999999996</v>
      </c>
      <c r="H12" s="26">
        <f t="shared" si="4"/>
        <v>4.8558902551914598E-2</v>
      </c>
      <c r="I12" s="25">
        <v>895.33699999999999</v>
      </c>
      <c r="J12" s="125">
        <f t="shared" si="5"/>
        <v>3.9200131452709626E-2</v>
      </c>
      <c r="K12" s="133">
        <f t="shared" si="10"/>
        <v>46488.707999999999</v>
      </c>
      <c r="L12" s="25">
        <v>39199.31</v>
      </c>
      <c r="M12" s="125">
        <f t="shared" si="6"/>
        <v>0.2399558380440493</v>
      </c>
      <c r="N12" s="23">
        <v>7289.3980000000001</v>
      </c>
      <c r="O12" s="26">
        <f t="shared" si="7"/>
        <v>0.24193516856590397</v>
      </c>
      <c r="P12" s="25">
        <f t="shared" si="8"/>
        <v>45228.441999999995</v>
      </c>
      <c r="Q12" s="125">
        <f t="shared" si="0"/>
        <v>0.27686274843961989</v>
      </c>
      <c r="R12" s="23">
        <f t="shared" si="9"/>
        <v>8184.7350000000006</v>
      </c>
      <c r="S12" s="26">
        <f t="shared" si="1"/>
        <v>0.27165140960779671</v>
      </c>
      <c r="T12" s="29"/>
      <c r="Z12" s="105"/>
    </row>
    <row r="13" spans="2:26" ht="15" x14ac:dyDescent="0.2">
      <c r="B13" s="130" t="s">
        <v>47</v>
      </c>
      <c r="C13" s="11">
        <v>118432.712</v>
      </c>
      <c r="D13" s="127">
        <f t="shared" si="2"/>
        <v>0.71776200592038575</v>
      </c>
      <c r="E13" s="11">
        <v>22638.321</v>
      </c>
      <c r="F13" s="14">
        <f t="shared" si="3"/>
        <v>0.73226303299254591</v>
      </c>
      <c r="G13" s="11">
        <v>6032.7269999999999</v>
      </c>
      <c r="H13" s="14">
        <f t="shared" si="4"/>
        <v>4.8469093496709553E-2</v>
      </c>
      <c r="I13" s="13">
        <v>963.38199999999995</v>
      </c>
      <c r="J13" s="127">
        <f t="shared" si="5"/>
        <v>4.0818325694548394E-2</v>
      </c>
      <c r="K13" s="134">
        <f>L13+N13</f>
        <v>47851.177000000003</v>
      </c>
      <c r="L13" s="13">
        <v>40537.321000000004</v>
      </c>
      <c r="M13" s="127">
        <f t="shared" si="6"/>
        <v>0.24567662383344377</v>
      </c>
      <c r="N13" s="11">
        <v>7313.8559999999998</v>
      </c>
      <c r="O13" s="14">
        <f t="shared" si="7"/>
        <v>0.23657524678754796</v>
      </c>
      <c r="P13" s="13">
        <f t="shared" si="8"/>
        <v>46570.048000000003</v>
      </c>
      <c r="Q13" s="127">
        <f t="shared" si="0"/>
        <v>0.2822379940796142</v>
      </c>
      <c r="R13" s="11">
        <f t="shared" si="9"/>
        <v>8277.2379999999994</v>
      </c>
      <c r="S13" s="14">
        <f t="shared" si="1"/>
        <v>0.26773696700745403</v>
      </c>
      <c r="T13" s="29"/>
      <c r="Z13" s="105"/>
    </row>
    <row r="14" spans="2:26" ht="15" x14ac:dyDescent="0.2">
      <c r="B14" s="129" t="s">
        <v>48</v>
      </c>
      <c r="C14" s="23">
        <v>117600.91800000001</v>
      </c>
      <c r="D14" s="125">
        <f t="shared" si="2"/>
        <v>0.70964489616422377</v>
      </c>
      <c r="E14" s="23">
        <v>22329.821</v>
      </c>
      <c r="F14" s="26">
        <f t="shared" si="3"/>
        <v>0.71687851832703542</v>
      </c>
      <c r="G14" s="23">
        <v>7725.4080000000004</v>
      </c>
      <c r="H14" s="26">
        <f t="shared" si="4"/>
        <v>6.1642340014020677E-2</v>
      </c>
      <c r="I14" s="25">
        <v>1350.1410000000001</v>
      </c>
      <c r="J14" s="125">
        <f t="shared" si="5"/>
        <v>5.7016181022587792E-2</v>
      </c>
      <c r="K14" s="133">
        <f t="shared" si="10"/>
        <v>47860.373</v>
      </c>
      <c r="L14" s="25">
        <v>40391.652999999998</v>
      </c>
      <c r="M14" s="125">
        <f t="shared" si="6"/>
        <v>0.24373730143064321</v>
      </c>
      <c r="N14" s="23">
        <v>7468.72</v>
      </c>
      <c r="O14" s="26">
        <f t="shared" si="7"/>
        <v>0.23977643741073859</v>
      </c>
      <c r="P14" s="25">
        <f t="shared" si="8"/>
        <v>48117.061000000002</v>
      </c>
      <c r="Q14" s="125">
        <f t="shared" si="0"/>
        <v>0.29035510383577634</v>
      </c>
      <c r="R14" s="23">
        <f t="shared" si="9"/>
        <v>8818.8610000000008</v>
      </c>
      <c r="S14" s="26">
        <f t="shared" si="1"/>
        <v>0.28312148167296453</v>
      </c>
      <c r="T14" s="29"/>
      <c r="Z14" s="105"/>
    </row>
    <row r="15" spans="2:26" ht="15" x14ac:dyDescent="0.2">
      <c r="B15" s="129" t="s">
        <v>49</v>
      </c>
      <c r="C15" s="23">
        <v>112873.827</v>
      </c>
      <c r="D15" s="125">
        <f t="shared" si="2"/>
        <v>0.67549399726007808</v>
      </c>
      <c r="E15" s="23">
        <v>21091.366999999998</v>
      </c>
      <c r="F15" s="26">
        <f t="shared" si="3"/>
        <v>0.68181793789723266</v>
      </c>
      <c r="G15" s="23">
        <v>12070.092000000001</v>
      </c>
      <c r="H15" s="26">
        <f t="shared" si="4"/>
        <v>9.6604077226039309E-2</v>
      </c>
      <c r="I15" s="25">
        <v>2335.8049999999998</v>
      </c>
      <c r="J15" s="125">
        <f t="shared" si="5"/>
        <v>9.9704949449297586E-2</v>
      </c>
      <c r="K15" s="133">
        <f t="shared" si="10"/>
        <v>49661.118999999999</v>
      </c>
      <c r="L15" s="25">
        <v>42154.275000000001</v>
      </c>
      <c r="M15" s="125">
        <f t="shared" si="6"/>
        <v>0.25227247518904961</v>
      </c>
      <c r="N15" s="23">
        <v>7506.8440000000001</v>
      </c>
      <c r="O15" s="26">
        <f t="shared" si="7"/>
        <v>0.24267279101426731</v>
      </c>
      <c r="P15" s="25">
        <f t="shared" si="8"/>
        <v>54224.366999999998</v>
      </c>
      <c r="Q15" s="125">
        <f t="shared" si="0"/>
        <v>0.32450600273992186</v>
      </c>
      <c r="R15" s="23">
        <f t="shared" si="9"/>
        <v>9842.6489999999994</v>
      </c>
      <c r="S15" s="26">
        <f t="shared" si="1"/>
        <v>0.31818206210276739</v>
      </c>
      <c r="T15" s="29"/>
      <c r="Z15" s="105"/>
    </row>
    <row r="16" spans="2:26" ht="15" x14ac:dyDescent="0.2">
      <c r="B16" s="129" t="s">
        <v>50</v>
      </c>
      <c r="C16" s="23">
        <v>112104.13</v>
      </c>
      <c r="D16" s="125">
        <f t="shared" si="2"/>
        <v>0.66773421978803971</v>
      </c>
      <c r="E16" s="23">
        <v>21535.215</v>
      </c>
      <c r="F16" s="26">
        <f t="shared" si="3"/>
        <v>0.68529798310877466</v>
      </c>
      <c r="G16" s="23">
        <v>12023.748</v>
      </c>
      <c r="H16" s="26">
        <f t="shared" si="4"/>
        <v>9.6865814462726893E-2</v>
      </c>
      <c r="I16" s="25">
        <v>2182.4459999999999</v>
      </c>
      <c r="J16" s="125">
        <f t="shared" si="5"/>
        <v>9.2017758412180697E-2</v>
      </c>
      <c r="K16" s="133">
        <f t="shared" si="10"/>
        <v>51466.413</v>
      </c>
      <c r="L16" s="25">
        <v>43759.474000000002</v>
      </c>
      <c r="M16" s="125">
        <f t="shared" si="6"/>
        <v>0.26064783009979214</v>
      </c>
      <c r="N16" s="23">
        <v>7706.9390000000003</v>
      </c>
      <c r="O16" s="26">
        <f t="shared" si="7"/>
        <v>0.24525177727003686</v>
      </c>
      <c r="P16" s="25">
        <f t="shared" si="8"/>
        <v>55783.222000000002</v>
      </c>
      <c r="Q16" s="125">
        <f t="shared" si="0"/>
        <v>0.33226578021196018</v>
      </c>
      <c r="R16" s="23">
        <f t="shared" si="9"/>
        <v>9889.3850000000002</v>
      </c>
      <c r="S16" s="26">
        <f t="shared" si="1"/>
        <v>0.31470201689122534</v>
      </c>
      <c r="T16" s="29"/>
      <c r="Z16" s="105"/>
    </row>
    <row r="17" spans="2:26" ht="15" x14ac:dyDescent="0.2">
      <c r="B17" s="129" t="s">
        <v>51</v>
      </c>
      <c r="C17" s="23">
        <v>112329.92600000001</v>
      </c>
      <c r="D17" s="125">
        <f t="shared" si="2"/>
        <v>0.66680660136477055</v>
      </c>
      <c r="E17" s="23">
        <v>21489.83</v>
      </c>
      <c r="F17" s="26">
        <f t="shared" si="3"/>
        <v>0.67955860785578504</v>
      </c>
      <c r="G17" s="23">
        <v>11405.018</v>
      </c>
      <c r="H17" s="26">
        <f t="shared" si="4"/>
        <v>9.2172975808676977E-2</v>
      </c>
      <c r="I17" s="25">
        <v>2100.529</v>
      </c>
      <c r="J17" s="125">
        <f t="shared" si="5"/>
        <v>8.9041841203010091E-2</v>
      </c>
      <c r="K17" s="133">
        <f t="shared" si="10"/>
        <v>52757.444000000003</v>
      </c>
      <c r="L17" s="25">
        <v>44724.584999999999</v>
      </c>
      <c r="M17" s="125">
        <f t="shared" si="6"/>
        <v>0.26549157097548337</v>
      </c>
      <c r="N17" s="23">
        <v>8032.8590000000004</v>
      </c>
      <c r="O17" s="26">
        <f t="shared" si="7"/>
        <v>0.25401775998887904</v>
      </c>
      <c r="P17" s="25">
        <f t="shared" si="8"/>
        <v>56129.603000000003</v>
      </c>
      <c r="Q17" s="125">
        <f t="shared" si="0"/>
        <v>0.33319339863522945</v>
      </c>
      <c r="R17" s="23">
        <f t="shared" si="9"/>
        <v>10133.388000000001</v>
      </c>
      <c r="S17" s="26">
        <f t="shared" si="1"/>
        <v>0.32044139214421508</v>
      </c>
      <c r="T17" s="29"/>
      <c r="Z17" s="105"/>
    </row>
    <row r="18" spans="2:26" ht="15" x14ac:dyDescent="0.2">
      <c r="B18" s="129" t="s">
        <v>52</v>
      </c>
      <c r="C18" s="23">
        <v>113411.01300000001</v>
      </c>
      <c r="D18" s="125">
        <f t="shared" si="2"/>
        <v>0.67200385998508383</v>
      </c>
      <c r="E18" s="23">
        <v>22368.482</v>
      </c>
      <c r="F18" s="26">
        <f t="shared" si="3"/>
        <v>0.6837894225851685</v>
      </c>
      <c r="G18" s="23">
        <v>10267.700999999999</v>
      </c>
      <c r="H18" s="26">
        <f t="shared" si="4"/>
        <v>8.3019144264388126E-2</v>
      </c>
      <c r="I18" s="25">
        <v>1840.586</v>
      </c>
      <c r="J18" s="125">
        <f t="shared" si="5"/>
        <v>7.602878392509782E-2</v>
      </c>
      <c r="K18" s="133">
        <f t="shared" si="10"/>
        <v>53590.167000000001</v>
      </c>
      <c r="L18" s="25">
        <v>45086.705000000002</v>
      </c>
      <c r="M18" s="125">
        <f t="shared" si="6"/>
        <v>0.26715606352981591</v>
      </c>
      <c r="N18" s="23">
        <v>8503.4619999999995</v>
      </c>
      <c r="O18" s="26">
        <f t="shared" si="7"/>
        <v>0.25994510360403184</v>
      </c>
      <c r="P18" s="25">
        <f t="shared" si="8"/>
        <v>55354.406000000003</v>
      </c>
      <c r="Q18" s="125">
        <f t="shared" si="0"/>
        <v>0.32799614001491623</v>
      </c>
      <c r="R18" s="23">
        <f t="shared" si="9"/>
        <v>10344.047999999999</v>
      </c>
      <c r="S18" s="26">
        <f t="shared" si="1"/>
        <v>0.31621057741483155</v>
      </c>
      <c r="T18" s="29"/>
      <c r="Z18" s="105"/>
    </row>
    <row r="19" spans="2:26" ht="15" x14ac:dyDescent="0.2">
      <c r="B19" s="129" t="s">
        <v>53</v>
      </c>
      <c r="C19" s="23">
        <v>114076.185</v>
      </c>
      <c r="D19" s="125">
        <f t="shared" si="2"/>
        <v>0.67387497365224958</v>
      </c>
      <c r="E19" s="23">
        <v>22971.754000000001</v>
      </c>
      <c r="F19" s="26">
        <f t="shared" si="3"/>
        <v>0.69437991197736559</v>
      </c>
      <c r="G19" s="23">
        <v>9434.0529999999999</v>
      </c>
      <c r="H19" s="26">
        <f t="shared" si="4"/>
        <v>7.6382761079288014E-2</v>
      </c>
      <c r="I19" s="25">
        <v>1641.5540000000001</v>
      </c>
      <c r="J19" s="125">
        <f t="shared" si="5"/>
        <v>6.6693757702134149E-2</v>
      </c>
      <c r="K19" s="133">
        <f t="shared" si="10"/>
        <v>54242.755999999994</v>
      </c>
      <c r="L19" s="25">
        <v>45773.663999999997</v>
      </c>
      <c r="M19" s="125">
        <f t="shared" si="6"/>
        <v>0.27039584661747695</v>
      </c>
      <c r="N19" s="23">
        <v>8469.0920000000006</v>
      </c>
      <c r="O19" s="26">
        <f t="shared" si="7"/>
        <v>0.25599992745387273</v>
      </c>
      <c r="P19" s="25">
        <f t="shared" si="8"/>
        <v>55207.716999999997</v>
      </c>
      <c r="Q19" s="125">
        <f t="shared" si="0"/>
        <v>0.32612502634775042</v>
      </c>
      <c r="R19" s="23">
        <f t="shared" si="9"/>
        <v>10110.646000000001</v>
      </c>
      <c r="S19" s="26">
        <f t="shared" si="1"/>
        <v>0.30562008802263441</v>
      </c>
      <c r="T19" s="29"/>
      <c r="Z19" s="105"/>
    </row>
    <row r="20" spans="2:26" ht="15" x14ac:dyDescent="0.2">
      <c r="B20" s="129" t="s">
        <v>54</v>
      </c>
      <c r="C20" s="23">
        <v>115504.90700000001</v>
      </c>
      <c r="D20" s="125">
        <f t="shared" si="2"/>
        <v>0.68131814986059713</v>
      </c>
      <c r="E20" s="23">
        <v>23567.758999999998</v>
      </c>
      <c r="F20" s="26">
        <f t="shared" si="3"/>
        <v>0.70200441765698562</v>
      </c>
      <c r="G20" s="23">
        <v>8006.1319999999996</v>
      </c>
      <c r="H20" s="26">
        <f t="shared" si="4"/>
        <v>6.4821185740328843E-2</v>
      </c>
      <c r="I20" s="25">
        <v>1264.143</v>
      </c>
      <c r="J20" s="125">
        <f t="shared" si="5"/>
        <v>5.0908021463680071E-2</v>
      </c>
      <c r="K20" s="133">
        <f t="shared" si="10"/>
        <v>54760.682000000001</v>
      </c>
      <c r="L20" s="25">
        <v>46020.489000000001</v>
      </c>
      <c r="M20" s="125">
        <f t="shared" si="6"/>
        <v>0.27145681716500547</v>
      </c>
      <c r="N20" s="23">
        <v>8740.1929999999993</v>
      </c>
      <c r="O20" s="26">
        <f t="shared" si="7"/>
        <v>0.26034100642214908</v>
      </c>
      <c r="P20" s="25">
        <f t="shared" si="8"/>
        <v>54026.620999999999</v>
      </c>
      <c r="Q20" s="125">
        <f t="shared" si="0"/>
        <v>0.31868185013940298</v>
      </c>
      <c r="R20" s="23">
        <f t="shared" si="9"/>
        <v>10004.335999999999</v>
      </c>
      <c r="S20" s="26">
        <f t="shared" si="1"/>
        <v>0.29799558234301432</v>
      </c>
      <c r="T20" s="29"/>
      <c r="Z20" s="105"/>
    </row>
    <row r="21" spans="2:26" ht="15" x14ac:dyDescent="0.2">
      <c r="B21" s="129" t="s">
        <v>55</v>
      </c>
      <c r="C21" s="23">
        <v>117112.66099999999</v>
      </c>
      <c r="D21" s="125">
        <f t="shared" si="2"/>
        <v>0.68790305527511142</v>
      </c>
      <c r="E21" s="23">
        <v>23756.741000000002</v>
      </c>
      <c r="F21" s="26">
        <f t="shared" si="3"/>
        <v>0.6948443548640425</v>
      </c>
      <c r="G21" s="23">
        <v>6666.5050000000001</v>
      </c>
      <c r="H21" s="26">
        <f t="shared" si="4"/>
        <v>5.385805394746318E-2</v>
      </c>
      <c r="I21" s="25">
        <v>1179.413</v>
      </c>
      <c r="J21" s="125">
        <f t="shared" si="5"/>
        <v>4.7297309761561462E-2</v>
      </c>
      <c r="K21" s="133">
        <f t="shared" si="10"/>
        <v>55720.578000000001</v>
      </c>
      <c r="L21" s="25">
        <v>46466.714</v>
      </c>
      <c r="M21" s="125">
        <f t="shared" si="6"/>
        <v>0.27293884586223172</v>
      </c>
      <c r="N21" s="23">
        <v>9253.8639999999996</v>
      </c>
      <c r="O21" s="26">
        <f t="shared" si="7"/>
        <v>0.27065981655815446</v>
      </c>
      <c r="P21" s="25">
        <f t="shared" si="8"/>
        <v>53133.218999999997</v>
      </c>
      <c r="Q21" s="125">
        <f t="shared" si="0"/>
        <v>0.31209694472488847</v>
      </c>
      <c r="R21" s="23">
        <f t="shared" si="9"/>
        <v>10433.277</v>
      </c>
      <c r="S21" s="26">
        <f t="shared" si="1"/>
        <v>0.3051556451359575</v>
      </c>
      <c r="T21" s="29"/>
      <c r="Z21" s="105"/>
    </row>
    <row r="22" spans="2:26" ht="15" x14ac:dyDescent="0.2">
      <c r="B22" s="129" t="s">
        <v>56</v>
      </c>
      <c r="C22" s="23">
        <v>118238.887</v>
      </c>
      <c r="D22" s="125">
        <f t="shared" si="2"/>
        <v>0.69422004237060209</v>
      </c>
      <c r="E22" s="23">
        <v>24841.222000000002</v>
      </c>
      <c r="F22" s="26">
        <f t="shared" si="3"/>
        <v>0.70353535463673689</v>
      </c>
      <c r="G22" s="23">
        <v>6457.6049999999996</v>
      </c>
      <c r="H22" s="26">
        <f t="shared" si="4"/>
        <v>5.1786581133332919E-2</v>
      </c>
      <c r="I22" s="25">
        <v>1119.4110000000001</v>
      </c>
      <c r="J22" s="125">
        <f t="shared" si="5"/>
        <v>4.3119557215727369E-2</v>
      </c>
      <c r="K22" s="133">
        <f t="shared" si="10"/>
        <v>54971.040000000001</v>
      </c>
      <c r="L22" s="25">
        <v>45622.542000000001</v>
      </c>
      <c r="M22" s="125">
        <f t="shared" si="6"/>
        <v>0.26786519937636566</v>
      </c>
      <c r="N22" s="23">
        <v>9348.4979999999996</v>
      </c>
      <c r="O22" s="26">
        <f t="shared" si="7"/>
        <v>0.26476148620026924</v>
      </c>
      <c r="P22" s="25">
        <f t="shared" si="8"/>
        <v>52080.146999999997</v>
      </c>
      <c r="Q22" s="125">
        <f t="shared" si="0"/>
        <v>0.30577995762939802</v>
      </c>
      <c r="R22" s="23">
        <f t="shared" si="9"/>
        <v>10467.909</v>
      </c>
      <c r="S22" s="26">
        <f t="shared" si="1"/>
        <v>0.29646464536326311</v>
      </c>
      <c r="T22" s="29"/>
      <c r="Z22" s="105"/>
    </row>
    <row r="23" spans="2:26" ht="15" x14ac:dyDescent="0.2">
      <c r="B23" s="129" t="s">
        <v>57</v>
      </c>
      <c r="C23" s="23">
        <v>119602.807</v>
      </c>
      <c r="D23" s="125">
        <f t="shared" si="2"/>
        <v>0.70248559590322357</v>
      </c>
      <c r="E23" s="23">
        <v>25298.891</v>
      </c>
      <c r="F23" s="26">
        <f t="shared" si="3"/>
        <v>0.71490148903835593</v>
      </c>
      <c r="G23" s="23">
        <v>5720.7809999999999</v>
      </c>
      <c r="H23" s="26">
        <f t="shared" si="4"/>
        <v>4.5648078636242047E-2</v>
      </c>
      <c r="I23" s="25">
        <v>1055.221</v>
      </c>
      <c r="J23" s="125">
        <f t="shared" si="5"/>
        <v>4.0040089379600421E-2</v>
      </c>
      <c r="K23" s="133">
        <f t="shared" si="10"/>
        <v>53966.837</v>
      </c>
      <c r="L23" s="25">
        <v>44933.008999999998</v>
      </c>
      <c r="M23" s="125">
        <f t="shared" si="6"/>
        <v>0.26391346821057393</v>
      </c>
      <c r="N23" s="23">
        <v>9033.8279999999995</v>
      </c>
      <c r="O23" s="26">
        <f t="shared" si="7"/>
        <v>0.25527984957587241</v>
      </c>
      <c r="P23" s="25">
        <f t="shared" si="8"/>
        <v>50653.79</v>
      </c>
      <c r="Q23" s="125">
        <f t="shared" si="0"/>
        <v>0.29751440409677632</v>
      </c>
      <c r="R23" s="23">
        <f t="shared" si="9"/>
        <v>10089.048999999999</v>
      </c>
      <c r="S23" s="26">
        <f t="shared" si="1"/>
        <v>0.28509851096164396</v>
      </c>
      <c r="T23" s="29"/>
      <c r="Z23" s="105"/>
    </row>
    <row r="24" spans="2:26" ht="15" x14ac:dyDescent="0.2">
      <c r="B24" s="129" t="s">
        <v>58</v>
      </c>
      <c r="C24" s="23">
        <v>120637.4</v>
      </c>
      <c r="D24" s="125">
        <f t="shared" si="2"/>
        <v>0.70682738133454825</v>
      </c>
      <c r="E24" s="23">
        <v>25845.581999999999</v>
      </c>
      <c r="F24" s="26">
        <f t="shared" si="3"/>
        <v>0.72005786410154837</v>
      </c>
      <c r="G24" s="23">
        <v>5076.8549999999996</v>
      </c>
      <c r="H24" s="26">
        <f t="shared" si="4"/>
        <v>4.0384083730202275E-2</v>
      </c>
      <c r="I24" s="25">
        <v>843.07</v>
      </c>
      <c r="J24" s="125">
        <f t="shared" si="5"/>
        <v>3.1589081381854733E-2</v>
      </c>
      <c r="K24" s="133">
        <f t="shared" si="10"/>
        <v>54165.335999999996</v>
      </c>
      <c r="L24" s="25">
        <v>44960.231</v>
      </c>
      <c r="M24" s="125">
        <f t="shared" si="6"/>
        <v>0.26342678424706084</v>
      </c>
      <c r="N24" s="23">
        <v>9205.1049999999996</v>
      </c>
      <c r="O24" s="26">
        <f t="shared" si="7"/>
        <v>0.25645420734307639</v>
      </c>
      <c r="P24" s="25">
        <f t="shared" si="8"/>
        <v>50037.085999999996</v>
      </c>
      <c r="Q24" s="125">
        <f t="shared" si="0"/>
        <v>0.29317261866545186</v>
      </c>
      <c r="R24" s="23">
        <f t="shared" si="9"/>
        <v>10048.174999999999</v>
      </c>
      <c r="S24" s="26">
        <f t="shared" si="1"/>
        <v>0.27994213589845163</v>
      </c>
      <c r="T24" s="29"/>
      <c r="Z24" s="105"/>
    </row>
    <row r="25" spans="2:26" ht="15" x14ac:dyDescent="0.2">
      <c r="B25" s="130" t="s">
        <v>59</v>
      </c>
      <c r="C25" s="11">
        <v>121900.06600000001</v>
      </c>
      <c r="D25" s="127">
        <f t="shared" si="2"/>
        <v>0.7143034835483838</v>
      </c>
      <c r="E25" s="11">
        <v>25851.328000000001</v>
      </c>
      <c r="F25" s="14">
        <f t="shared" si="3"/>
        <v>0.72613711584614959</v>
      </c>
      <c r="G25" s="11">
        <v>5005.2439999999997</v>
      </c>
      <c r="H25" s="14">
        <f t="shared" si="4"/>
        <v>3.944077674921561E-2</v>
      </c>
      <c r="I25" s="13">
        <v>768.30899999999997</v>
      </c>
      <c r="J25" s="127">
        <f t="shared" si="5"/>
        <v>2.886248974770016E-2</v>
      </c>
      <c r="K25" s="134">
        <f t="shared" si="10"/>
        <v>52732.065999999999</v>
      </c>
      <c r="L25" s="13">
        <v>43750.536999999997</v>
      </c>
      <c r="M25" s="127">
        <f t="shared" si="6"/>
        <v>0.25636705550440353</v>
      </c>
      <c r="N25" s="11">
        <v>8981.5290000000005</v>
      </c>
      <c r="O25" s="14">
        <f t="shared" si="7"/>
        <v>0.25228187750929282</v>
      </c>
      <c r="P25" s="13">
        <f t="shared" si="8"/>
        <v>48755.780999999995</v>
      </c>
      <c r="Q25" s="127">
        <f t="shared" si="0"/>
        <v>0.2856965164516162</v>
      </c>
      <c r="R25" s="11">
        <f t="shared" si="9"/>
        <v>9749.8379999999997</v>
      </c>
      <c r="S25" s="14">
        <f t="shared" si="1"/>
        <v>0.27386288415385046</v>
      </c>
      <c r="T25" s="29"/>
      <c r="Z25" s="105"/>
    </row>
    <row r="26" spans="2:26" ht="15" x14ac:dyDescent="0.2">
      <c r="B26" s="129" t="s">
        <v>60</v>
      </c>
      <c r="C26" s="23">
        <v>113776.03200000001</v>
      </c>
      <c r="D26" s="125">
        <f t="shared" si="2"/>
        <v>0.66509630732234204</v>
      </c>
      <c r="E26" s="23">
        <v>22998.962</v>
      </c>
      <c r="F26" s="26">
        <f t="shared" si="3"/>
        <v>0.66369441275962193</v>
      </c>
      <c r="G26" s="23">
        <v>10787.661</v>
      </c>
      <c r="H26" s="26">
        <f t="shared" si="4"/>
        <v>8.6603573964365368E-2</v>
      </c>
      <c r="I26" s="25">
        <v>2631.8980000000001</v>
      </c>
      <c r="J26" s="125">
        <f t="shared" si="5"/>
        <v>0.10268473238900294</v>
      </c>
      <c r="K26" s="133">
        <f t="shared" si="10"/>
        <v>55525.388999999996</v>
      </c>
      <c r="L26" s="25">
        <v>46503.31</v>
      </c>
      <c r="M26" s="125">
        <f t="shared" si="6"/>
        <v>0.2718426650638171</v>
      </c>
      <c r="N26" s="23">
        <v>9022.0789999999997</v>
      </c>
      <c r="O26" s="26">
        <f t="shared" si="7"/>
        <v>0.2603553770720573</v>
      </c>
      <c r="P26" s="25">
        <f t="shared" si="8"/>
        <v>57290.970999999998</v>
      </c>
      <c r="Q26" s="125">
        <f t="shared" si="0"/>
        <v>0.33490369267765802</v>
      </c>
      <c r="R26" s="23">
        <f t="shared" si="9"/>
        <v>11653.976999999999</v>
      </c>
      <c r="S26" s="26">
        <f t="shared" si="1"/>
        <v>0.33630558724037807</v>
      </c>
      <c r="T26" s="29"/>
      <c r="Z26" s="105"/>
    </row>
    <row r="27" spans="2:26" ht="16" thickBot="1" x14ac:dyDescent="0.25">
      <c r="B27" s="131" t="s">
        <v>61</v>
      </c>
      <c r="C27" s="17">
        <v>118396.303</v>
      </c>
      <c r="D27" s="132">
        <f t="shared" si="2"/>
        <v>0.69707290184248827</v>
      </c>
      <c r="E27" s="17">
        <v>25078.422999999999</v>
      </c>
      <c r="F27" s="20">
        <f t="shared" si="3"/>
        <v>0.70946095116745922</v>
      </c>
      <c r="G27" s="17">
        <v>6586.0569999999998</v>
      </c>
      <c r="H27" s="20">
        <f t="shared" si="4"/>
        <v>5.2695892444341745E-2</v>
      </c>
      <c r="I27" s="19">
        <v>1331.998</v>
      </c>
      <c r="J27" s="132">
        <f t="shared" si="5"/>
        <v>5.0434561418009963E-2</v>
      </c>
      <c r="K27" s="135">
        <f t="shared" si="10"/>
        <v>53803.585000000006</v>
      </c>
      <c r="L27" s="19">
        <v>44865.446000000004</v>
      </c>
      <c r="M27" s="132">
        <f t="shared" si="6"/>
        <v>0.2641508716338673</v>
      </c>
      <c r="N27" s="17">
        <v>8938.1389999999992</v>
      </c>
      <c r="O27" s="20">
        <f t="shared" si="7"/>
        <v>0.25285723095933754</v>
      </c>
      <c r="P27" s="19">
        <f t="shared" si="8"/>
        <v>51451.503000000004</v>
      </c>
      <c r="Q27" s="132">
        <f t="shared" si="0"/>
        <v>0.30292709815751168</v>
      </c>
      <c r="R27" s="17">
        <f t="shared" si="9"/>
        <v>10270.136999999999</v>
      </c>
      <c r="S27" s="20">
        <f t="shared" si="1"/>
        <v>0.29053904883254084</v>
      </c>
      <c r="T27" s="163"/>
      <c r="Z27" s="105"/>
    </row>
    <row r="28" spans="2:26" x14ac:dyDescent="0.15">
      <c r="B28" s="231" t="s">
        <v>92</v>
      </c>
      <c r="C28" s="231"/>
      <c r="D28" s="231"/>
      <c r="E28" s="231"/>
      <c r="F28" s="231"/>
      <c r="G28" s="231"/>
      <c r="H28" s="231"/>
      <c r="I28" s="231"/>
      <c r="J28" s="231"/>
      <c r="K28" s="231"/>
      <c r="L28" s="231"/>
      <c r="M28" s="231"/>
      <c r="N28" s="231"/>
      <c r="O28" s="231"/>
      <c r="P28" s="30"/>
      <c r="Q28" s="31"/>
      <c r="R28" s="30"/>
      <c r="S28" s="31"/>
    </row>
    <row r="29" spans="2:26" ht="27" customHeight="1" x14ac:dyDescent="0.15">
      <c r="B29" s="231"/>
      <c r="C29" s="231"/>
      <c r="D29" s="231"/>
      <c r="E29" s="231"/>
      <c r="F29" s="231"/>
      <c r="G29" s="231"/>
      <c r="H29" s="231"/>
      <c r="I29" s="231"/>
      <c r="J29" s="231"/>
      <c r="K29" s="231"/>
      <c r="L29" s="231"/>
      <c r="M29" s="231"/>
      <c r="N29" s="231"/>
      <c r="O29" s="231"/>
      <c r="P29" s="30"/>
      <c r="Q29" s="31"/>
      <c r="R29" s="30"/>
      <c r="S29" s="31"/>
    </row>
    <row r="30" spans="2:26" ht="15" x14ac:dyDescent="0.15">
      <c r="B30" s="161" t="s">
        <v>120</v>
      </c>
      <c r="C30" s="30"/>
      <c r="D30" s="31"/>
      <c r="E30" s="30"/>
      <c r="F30" s="31"/>
      <c r="G30" s="30"/>
      <c r="H30" s="31"/>
      <c r="I30" s="30"/>
      <c r="J30" s="31"/>
      <c r="K30" s="31"/>
      <c r="L30" s="30"/>
      <c r="M30" s="31"/>
      <c r="N30" s="30"/>
      <c r="O30" s="31"/>
      <c r="P30" s="30"/>
      <c r="Q30" s="31"/>
      <c r="R30" s="30"/>
      <c r="S30" s="31"/>
    </row>
    <row r="31" spans="2:26" ht="15" x14ac:dyDescent="0.15">
      <c r="B31" s="161" t="s">
        <v>134</v>
      </c>
      <c r="C31" s="30"/>
      <c r="D31" s="31"/>
      <c r="E31" s="30"/>
      <c r="F31" s="31"/>
      <c r="G31" s="30"/>
      <c r="H31" s="31"/>
      <c r="I31" s="30"/>
      <c r="J31" s="31"/>
      <c r="K31" s="31"/>
      <c r="L31" s="32"/>
      <c r="M31" s="30"/>
      <c r="N31" s="31"/>
      <c r="O31" s="30"/>
      <c r="P31" s="31"/>
    </row>
    <row r="32" spans="2:26" x14ac:dyDescent="0.15">
      <c r="E32" s="33"/>
      <c r="F32" s="33"/>
      <c r="G32" s="33"/>
    </row>
  </sheetData>
  <mergeCells count="15">
    <mergeCell ref="N4:O4"/>
    <mergeCell ref="P4:Q4"/>
    <mergeCell ref="R4:S4"/>
    <mergeCell ref="B28:O29"/>
    <mergeCell ref="K3:K4"/>
    <mergeCell ref="C4:D4"/>
    <mergeCell ref="E4:F4"/>
    <mergeCell ref="G4:H4"/>
    <mergeCell ref="I4:J4"/>
    <mergeCell ref="L4:M4"/>
    <mergeCell ref="C2:S2"/>
    <mergeCell ref="C3:F3"/>
    <mergeCell ref="G3:J3"/>
    <mergeCell ref="L3:O3"/>
    <mergeCell ref="P3:S3"/>
  </mergeCells>
  <pageMargins left="0.7" right="0.7" top="0.75" bottom="0.75" header="0.3" footer="0.3"/>
  <pageSetup orientation="portrait" r:id="rId1"/>
  <ignoredErrors>
    <ignoredError sqref="R6 R7:R2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9"/>
  <sheetViews>
    <sheetView topLeftCell="A17" zoomScaleNormal="100" workbookViewId="0">
      <selection activeCell="B29" sqref="B29"/>
    </sheetView>
  </sheetViews>
  <sheetFormatPr baseColWidth="10" defaultColWidth="9.1640625" defaultRowHeight="13" x14ac:dyDescent="0.15"/>
  <cols>
    <col min="1" max="1" width="5" style="28" customWidth="1"/>
    <col min="2" max="2" width="9.1640625" style="28"/>
    <col min="3" max="3" width="10" style="28" bestFit="1" customWidth="1"/>
    <col min="4" max="4" width="14.33203125" style="28" customWidth="1"/>
    <col min="5" max="5" width="10" style="28" bestFit="1" customWidth="1"/>
    <col min="6" max="6" width="13" style="28" customWidth="1"/>
    <col min="7" max="7" width="11.1640625" style="28" customWidth="1"/>
    <col min="8" max="8" width="12.33203125" style="28" customWidth="1"/>
    <col min="9" max="9" width="11" style="28" customWidth="1"/>
    <col min="10" max="10" width="14.33203125" style="28" bestFit="1" customWidth="1"/>
    <col min="11" max="11" width="14.33203125" style="28" customWidth="1"/>
    <col min="12" max="13" width="10.6640625" style="28" bestFit="1" customWidth="1"/>
    <col min="14" max="14" width="9.33203125" style="28" bestFit="1" customWidth="1"/>
    <col min="15" max="15" width="15" style="28" customWidth="1"/>
    <col min="16" max="16" width="13.33203125" style="28" customWidth="1"/>
    <col min="17" max="17" width="12.33203125" style="28" customWidth="1"/>
    <col min="18" max="18" width="12.83203125"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16" ht="14" thickBot="1" x14ac:dyDescent="0.2">
      <c r="B1" s="48"/>
      <c r="C1" s="116"/>
      <c r="D1" s="31"/>
      <c r="E1" s="30"/>
      <c r="F1" s="31"/>
      <c r="G1" s="31"/>
      <c r="H1" s="31"/>
      <c r="I1" s="31"/>
      <c r="J1" s="31"/>
      <c r="K1" s="31"/>
      <c r="L1" s="32"/>
      <c r="M1" s="30"/>
      <c r="N1" s="31"/>
      <c r="O1" s="30"/>
      <c r="P1" s="31"/>
    </row>
    <row r="2" spans="2:16" ht="52.25" customHeight="1" thickBot="1" x14ac:dyDescent="0.35">
      <c r="B2" s="219" t="s">
        <v>71</v>
      </c>
      <c r="C2" s="220"/>
      <c r="D2" s="220"/>
      <c r="E2" s="220"/>
      <c r="F2" s="220"/>
      <c r="G2" s="220"/>
      <c r="H2" s="221"/>
      <c r="I2" s="31"/>
      <c r="J2" s="31"/>
      <c r="K2" s="31"/>
      <c r="L2" s="31"/>
      <c r="M2" s="30"/>
      <c r="N2" s="31"/>
      <c r="O2" s="30"/>
      <c r="P2" s="31"/>
    </row>
    <row r="3" spans="2:16" ht="61.5" customHeight="1" thickBot="1" x14ac:dyDescent="0.35">
      <c r="B3" s="7"/>
      <c r="C3" s="225" t="s">
        <v>29</v>
      </c>
      <c r="D3" s="226"/>
      <c r="E3" s="224" t="s">
        <v>30</v>
      </c>
      <c r="F3" s="226"/>
      <c r="G3" s="236" t="s">
        <v>121</v>
      </c>
      <c r="H3" s="237"/>
      <c r="I3" s="30"/>
    </row>
    <row r="4" spans="2:16" ht="20" thickBot="1" x14ac:dyDescent="0.25">
      <c r="B4" s="117" t="s">
        <v>19</v>
      </c>
      <c r="C4" s="100" t="s">
        <v>18</v>
      </c>
      <c r="D4" s="101" t="s">
        <v>70</v>
      </c>
      <c r="E4" s="102" t="s">
        <v>18</v>
      </c>
      <c r="F4" s="101" t="s">
        <v>70</v>
      </c>
      <c r="G4" s="100" t="s">
        <v>18</v>
      </c>
      <c r="H4" s="101" t="s">
        <v>70</v>
      </c>
      <c r="I4" s="30"/>
    </row>
    <row r="5" spans="2:16" ht="15" x14ac:dyDescent="0.2">
      <c r="B5" s="2" t="s">
        <v>40</v>
      </c>
      <c r="C5" s="118">
        <v>118913.834</v>
      </c>
      <c r="D5" s="119">
        <v>18374.987000000001</v>
      </c>
      <c r="E5" s="120">
        <v>4937.4359999999997</v>
      </c>
      <c r="F5" s="120">
        <v>812.77300000000002</v>
      </c>
      <c r="G5" s="118">
        <v>2529.9989999999998</v>
      </c>
      <c r="H5" s="119">
        <v>587.12699999999995</v>
      </c>
      <c r="I5" s="44"/>
    </row>
    <row r="6" spans="2:16" ht="15" x14ac:dyDescent="0.2">
      <c r="B6" s="22" t="s">
        <v>41</v>
      </c>
      <c r="C6" s="45">
        <v>118692.516</v>
      </c>
      <c r="D6" s="46">
        <v>18602.153999999999</v>
      </c>
      <c r="E6" s="47">
        <v>5863.8459999999995</v>
      </c>
      <c r="F6" s="47">
        <v>1016.326</v>
      </c>
      <c r="G6" s="45">
        <v>2906.11</v>
      </c>
      <c r="H6" s="46">
        <v>722.53599999999994</v>
      </c>
      <c r="I6" s="44"/>
    </row>
    <row r="7" spans="2:16" ht="15" x14ac:dyDescent="0.2">
      <c r="B7" s="22" t="s">
        <v>42</v>
      </c>
      <c r="C7" s="45">
        <v>118586.152</v>
      </c>
      <c r="D7" s="46">
        <v>18802.847000000002</v>
      </c>
      <c r="E7" s="47">
        <v>7033.9570000000003</v>
      </c>
      <c r="F7" s="47">
        <v>1217.193</v>
      </c>
      <c r="G7" s="45">
        <v>3364.306</v>
      </c>
      <c r="H7" s="46">
        <v>812.61500000000001</v>
      </c>
      <c r="I7" s="44"/>
    </row>
    <row r="8" spans="2:16" ht="15" x14ac:dyDescent="0.2">
      <c r="B8" s="22" t="s">
        <v>43</v>
      </c>
      <c r="C8" s="45">
        <v>118435.34299999999</v>
      </c>
      <c r="D8" s="46">
        <v>19688.404999999999</v>
      </c>
      <c r="E8" s="47">
        <v>7451.4040000000005</v>
      </c>
      <c r="F8" s="47">
        <v>1409.806</v>
      </c>
      <c r="G8" s="45">
        <v>3616.5749999999998</v>
      </c>
      <c r="H8" s="46">
        <v>950.68600000000004</v>
      </c>
      <c r="I8" s="44"/>
    </row>
    <row r="9" spans="2:16" ht="15" x14ac:dyDescent="0.2">
      <c r="B9" s="22" t="s">
        <v>44</v>
      </c>
      <c r="C9" s="45">
        <v>119811.978</v>
      </c>
      <c r="D9" s="46">
        <v>20376.891</v>
      </c>
      <c r="E9" s="47">
        <v>6855.9179999999997</v>
      </c>
      <c r="F9" s="47">
        <v>1144.8710000000001</v>
      </c>
      <c r="G9" s="45">
        <v>3496.7489999999998</v>
      </c>
      <c r="H9" s="46">
        <v>875.154</v>
      </c>
      <c r="I9" s="44"/>
    </row>
    <row r="10" spans="2:16" ht="15" x14ac:dyDescent="0.2">
      <c r="B10" s="22" t="s">
        <v>45</v>
      </c>
      <c r="C10" s="45">
        <v>121761.73699999999</v>
      </c>
      <c r="D10" s="46">
        <v>21239.548999999999</v>
      </c>
      <c r="E10" s="47">
        <v>6468.66</v>
      </c>
      <c r="F10" s="47">
        <v>1006.388</v>
      </c>
      <c r="G10" s="45">
        <v>3453.98</v>
      </c>
      <c r="H10" s="46">
        <v>949.27099999999996</v>
      </c>
      <c r="I10" s="44"/>
    </row>
    <row r="11" spans="2:16" ht="15" x14ac:dyDescent="0.2">
      <c r="B11" s="22" t="s">
        <v>46</v>
      </c>
      <c r="C11" s="45">
        <v>122754.076</v>
      </c>
      <c r="D11" s="46">
        <v>22577.773000000001</v>
      </c>
      <c r="E11" s="47">
        <v>6191.1620000000003</v>
      </c>
      <c r="F11" s="47">
        <v>913.00800000000004</v>
      </c>
      <c r="G11" s="45">
        <v>3246.5410000000002</v>
      </c>
      <c r="H11" s="46">
        <v>849.81600000000003</v>
      </c>
      <c r="I11" s="44"/>
    </row>
    <row r="12" spans="2:16" ht="15" x14ac:dyDescent="0.2">
      <c r="B12" s="10" t="s">
        <v>47</v>
      </c>
      <c r="C12" s="121">
        <v>123422.867</v>
      </c>
      <c r="D12" s="122">
        <v>23299.812000000002</v>
      </c>
      <c r="E12" s="123">
        <v>6206.59</v>
      </c>
      <c r="F12" s="123">
        <v>992.13300000000004</v>
      </c>
      <c r="G12" s="121">
        <v>3421.3429999999998</v>
      </c>
      <c r="H12" s="122">
        <v>960.87199999999996</v>
      </c>
      <c r="I12" s="44"/>
    </row>
    <row r="13" spans="2:16" ht="15.75" customHeight="1" x14ac:dyDescent="0.2">
      <c r="B13" s="22" t="s">
        <v>48</v>
      </c>
      <c r="C13" s="45">
        <v>122961.902</v>
      </c>
      <c r="D13" s="46">
        <v>23066.752</v>
      </c>
      <c r="E13" s="47">
        <v>7978.4579999999996</v>
      </c>
      <c r="F13" s="47">
        <v>1391.83</v>
      </c>
      <c r="G13" s="45">
        <v>4409.0290000000005</v>
      </c>
      <c r="H13" s="46">
        <v>1421.335</v>
      </c>
      <c r="I13" s="44"/>
      <c r="K13" s="30"/>
      <c r="L13" s="31"/>
      <c r="M13" s="33"/>
      <c r="N13" s="33"/>
      <c r="O13" s="33"/>
    </row>
    <row r="14" spans="2:16" ht="15" x14ac:dyDescent="0.2">
      <c r="B14" s="22" t="s">
        <v>49</v>
      </c>
      <c r="C14" s="45">
        <v>118264.363</v>
      </c>
      <c r="D14" s="46">
        <v>21804.841</v>
      </c>
      <c r="E14" s="47">
        <v>12451.880999999999</v>
      </c>
      <c r="F14" s="47">
        <v>2401.8519999999999</v>
      </c>
      <c r="G14" s="45">
        <v>6636.4769999999999</v>
      </c>
      <c r="H14" s="46">
        <v>2094.5859999999998</v>
      </c>
      <c r="I14" s="44"/>
      <c r="K14" s="30"/>
      <c r="L14" s="31"/>
      <c r="M14" s="33"/>
      <c r="N14" s="33"/>
      <c r="O14" s="33"/>
    </row>
    <row r="15" spans="2:16" ht="15" x14ac:dyDescent="0.2">
      <c r="B15" s="22" t="s">
        <v>50</v>
      </c>
      <c r="C15" s="45">
        <v>117625.613</v>
      </c>
      <c r="D15" s="46">
        <v>22296.784</v>
      </c>
      <c r="E15" s="47">
        <v>12402.376</v>
      </c>
      <c r="F15" s="47">
        <v>2276.134</v>
      </c>
      <c r="G15" s="45">
        <v>6609.6289999999999</v>
      </c>
      <c r="H15" s="46">
        <v>2054.2959999999998</v>
      </c>
      <c r="I15" s="44"/>
      <c r="K15" s="30"/>
      <c r="L15" s="31"/>
      <c r="M15" s="33"/>
      <c r="N15" s="33"/>
      <c r="O15" s="33"/>
    </row>
    <row r="16" spans="2:16" ht="15" x14ac:dyDescent="0.2">
      <c r="B16" s="22" t="s">
        <v>51</v>
      </c>
      <c r="C16" s="45">
        <v>118153.579</v>
      </c>
      <c r="D16" s="46">
        <v>22253.387999999999</v>
      </c>
      <c r="E16" s="47">
        <v>11800.174000000001</v>
      </c>
      <c r="F16" s="47">
        <v>2185.3809999999999</v>
      </c>
      <c r="G16" s="45">
        <v>6564.3630000000003</v>
      </c>
      <c r="H16" s="46">
        <v>1988.7460000000001</v>
      </c>
      <c r="I16" s="44"/>
      <c r="K16" s="30"/>
      <c r="L16" s="31"/>
      <c r="M16" s="33"/>
      <c r="N16" s="33"/>
      <c r="O16" s="33"/>
    </row>
    <row r="17" spans="2:21" ht="15" x14ac:dyDescent="0.2">
      <c r="B17" s="22" t="s">
        <v>52</v>
      </c>
      <c r="C17" s="45">
        <v>119854.83</v>
      </c>
      <c r="D17" s="46">
        <v>23151.213</v>
      </c>
      <c r="E17" s="47">
        <v>10680.249</v>
      </c>
      <c r="F17" s="47">
        <v>1932.3389999999999</v>
      </c>
      <c r="G17" s="45">
        <v>6402.64</v>
      </c>
      <c r="H17" s="46">
        <v>1695.2650000000001</v>
      </c>
      <c r="I17" s="44"/>
      <c r="K17" s="30"/>
      <c r="L17" s="31"/>
      <c r="M17" s="33"/>
      <c r="N17" s="33"/>
      <c r="O17" s="33"/>
    </row>
    <row r="18" spans="2:21" ht="15" x14ac:dyDescent="0.2">
      <c r="B18" s="22" t="s">
        <v>53</v>
      </c>
      <c r="C18" s="45">
        <v>120912.24800000001</v>
      </c>
      <c r="D18" s="46">
        <v>23845.337</v>
      </c>
      <c r="E18" s="47">
        <v>9790.4290000000001</v>
      </c>
      <c r="F18" s="47">
        <v>1686.162</v>
      </c>
      <c r="G18" s="45">
        <v>6122.6469999999999</v>
      </c>
      <c r="H18" s="46">
        <v>1725.8</v>
      </c>
      <c r="I18" s="44"/>
      <c r="K18" s="30"/>
      <c r="L18" s="31"/>
      <c r="M18" s="33"/>
      <c r="N18" s="33"/>
      <c r="O18" s="33"/>
    </row>
    <row r="19" spans="2:21" ht="15" x14ac:dyDescent="0.2">
      <c r="B19" s="22" t="s">
        <v>54</v>
      </c>
      <c r="C19" s="45">
        <v>122395.21400000001</v>
      </c>
      <c r="D19" s="46">
        <v>24555.904999999999</v>
      </c>
      <c r="E19" s="47">
        <v>8365.8940000000002</v>
      </c>
      <c r="F19" s="47">
        <v>1319.663</v>
      </c>
      <c r="G19" s="45">
        <v>5583.0870000000004</v>
      </c>
      <c r="H19" s="46">
        <v>1578.8820000000001</v>
      </c>
      <c r="I19" s="44"/>
      <c r="K19" s="30"/>
      <c r="L19" s="31"/>
      <c r="M19" s="33"/>
      <c r="N19" s="33"/>
      <c r="O19" s="33"/>
    </row>
    <row r="20" spans="2:21" ht="15" x14ac:dyDescent="0.2">
      <c r="B20" s="22" t="s">
        <v>55</v>
      </c>
      <c r="C20" s="45">
        <v>124453.129</v>
      </c>
      <c r="D20" s="46">
        <v>24856.772000000001</v>
      </c>
      <c r="E20" s="47">
        <v>6957.241</v>
      </c>
      <c r="F20" s="47">
        <v>1240.896</v>
      </c>
      <c r="G20" s="45">
        <v>4963.2030000000004</v>
      </c>
      <c r="H20" s="46">
        <v>1227.3389999999999</v>
      </c>
      <c r="I20" s="44"/>
      <c r="J20" s="31"/>
      <c r="K20" s="31"/>
      <c r="P20" s="30"/>
      <c r="Q20" s="31"/>
      <c r="R20" s="33"/>
      <c r="S20" s="33"/>
      <c r="T20" s="33"/>
    </row>
    <row r="21" spans="2:21" ht="15" x14ac:dyDescent="0.2">
      <c r="B21" s="22" t="s">
        <v>56</v>
      </c>
      <c r="C21" s="45">
        <v>125988.905</v>
      </c>
      <c r="D21" s="46">
        <v>26083.843000000001</v>
      </c>
      <c r="E21" s="47">
        <v>6787.9340000000002</v>
      </c>
      <c r="F21" s="47">
        <v>1186.0139999999999</v>
      </c>
      <c r="G21" s="45">
        <v>4636.0730000000003</v>
      </c>
      <c r="H21" s="46">
        <v>1252.1990000000001</v>
      </c>
      <c r="I21" s="44"/>
      <c r="J21" s="31"/>
      <c r="K21" s="31"/>
      <c r="P21" s="30"/>
      <c r="Q21" s="31"/>
      <c r="R21" s="33"/>
      <c r="S21" s="33"/>
      <c r="T21" s="33"/>
    </row>
    <row r="22" spans="2:21" ht="15" x14ac:dyDescent="0.2">
      <c r="B22" s="22" t="s">
        <v>57</v>
      </c>
      <c r="C22" s="45">
        <v>127619.36</v>
      </c>
      <c r="D22" s="46">
        <v>26560.636999999999</v>
      </c>
      <c r="E22" s="47">
        <v>5981.9560000000001</v>
      </c>
      <c r="F22" s="47">
        <v>1112.52</v>
      </c>
      <c r="G22" s="45">
        <v>4020.9740000000002</v>
      </c>
      <c r="H22" s="46">
        <v>1143.0909999999999</v>
      </c>
      <c r="I22" s="44"/>
      <c r="J22" s="31"/>
      <c r="K22" s="31"/>
      <c r="P22" s="30"/>
      <c r="Q22" s="31"/>
      <c r="R22" s="33"/>
      <c r="S22" s="33"/>
      <c r="T22" s="33"/>
    </row>
    <row r="23" spans="2:21" ht="15" x14ac:dyDescent="0.2">
      <c r="B23" s="22" t="s">
        <v>58</v>
      </c>
      <c r="C23" s="45">
        <v>129077.913</v>
      </c>
      <c r="D23" s="46">
        <v>27166.847000000002</v>
      </c>
      <c r="E23" s="47">
        <v>5391.5410000000002</v>
      </c>
      <c r="F23" s="47">
        <v>897.24</v>
      </c>
      <c r="G23" s="45">
        <v>3457.107</v>
      </c>
      <c r="H23" s="46">
        <v>1005.352</v>
      </c>
      <c r="I23" s="44"/>
      <c r="J23" s="31"/>
      <c r="K23" s="31"/>
      <c r="P23" s="30"/>
      <c r="Q23" s="31"/>
      <c r="R23" s="33"/>
      <c r="S23" s="33"/>
      <c r="T23" s="33"/>
    </row>
    <row r="24" spans="2:21" ht="15" x14ac:dyDescent="0.2">
      <c r="B24" s="10" t="s">
        <v>59</v>
      </c>
      <c r="C24" s="121">
        <v>130963.349</v>
      </c>
      <c r="D24" s="122">
        <v>27263.094000000001</v>
      </c>
      <c r="E24" s="123">
        <v>5259.0780000000004</v>
      </c>
      <c r="F24" s="123">
        <v>815.62900000000002</v>
      </c>
      <c r="G24" s="121">
        <v>3245.982</v>
      </c>
      <c r="H24" s="122">
        <v>892.69100000000003</v>
      </c>
      <c r="I24" s="44"/>
      <c r="J24" s="31"/>
      <c r="K24" s="31"/>
      <c r="P24" s="30"/>
      <c r="Q24" s="31"/>
      <c r="R24" s="33"/>
      <c r="S24" s="33"/>
      <c r="T24" s="33"/>
    </row>
    <row r="25" spans="2:21" ht="15" x14ac:dyDescent="0.2">
      <c r="B25" s="22" t="s">
        <v>60</v>
      </c>
      <c r="C25" s="45">
        <v>122216.183</v>
      </c>
      <c r="D25" s="46">
        <v>24287.877</v>
      </c>
      <c r="E25" s="47">
        <v>11479.302</v>
      </c>
      <c r="F25" s="47">
        <v>2821.0790000000002</v>
      </c>
      <c r="G25" s="45">
        <v>5503.7259999999997</v>
      </c>
      <c r="H25" s="46">
        <v>1834.14</v>
      </c>
      <c r="I25" s="50"/>
      <c r="J25" s="31"/>
      <c r="K25" s="31"/>
      <c r="L25" s="48"/>
      <c r="M25" s="48"/>
      <c r="N25" s="48"/>
      <c r="O25" s="48"/>
      <c r="P25" s="30"/>
      <c r="Q25" s="31"/>
      <c r="R25" s="33"/>
      <c r="S25" s="33"/>
      <c r="T25" s="33"/>
    </row>
    <row r="26" spans="2:21" s="48" customFormat="1" ht="12.75" customHeight="1" thickBot="1" x14ac:dyDescent="0.25">
      <c r="B26" s="16" t="s">
        <v>61</v>
      </c>
      <c r="C26" s="112">
        <v>127117.853</v>
      </c>
      <c r="D26" s="114">
        <v>26500.058000000001</v>
      </c>
      <c r="E26" s="113">
        <v>6969.1030000000001</v>
      </c>
      <c r="F26" s="113">
        <v>1412.1220000000001</v>
      </c>
      <c r="G26" s="112">
        <v>3324.3130000000001</v>
      </c>
      <c r="H26" s="114">
        <v>1048.3810000000001</v>
      </c>
      <c r="I26" s="49"/>
      <c r="J26" s="49"/>
      <c r="K26" s="49"/>
      <c r="L26" s="49"/>
      <c r="M26" s="49"/>
      <c r="N26" s="49"/>
      <c r="O26" s="49"/>
      <c r="P26" s="28"/>
      <c r="Q26" s="28"/>
      <c r="T26" s="33"/>
      <c r="U26" s="33"/>
    </row>
    <row r="27" spans="2:21" ht="56.5" customHeight="1" x14ac:dyDescent="0.15">
      <c r="B27" s="234" t="s">
        <v>92</v>
      </c>
      <c r="C27" s="235"/>
      <c r="D27" s="235"/>
      <c r="E27" s="235"/>
      <c r="F27" s="235"/>
      <c r="G27" s="235"/>
      <c r="H27" s="235"/>
      <c r="I27" s="49"/>
      <c r="J27" s="49"/>
      <c r="K27" s="49"/>
      <c r="L27" s="49"/>
      <c r="M27" s="49"/>
      <c r="N27" s="49"/>
      <c r="O27" s="49"/>
    </row>
    <row r="28" spans="2:21" ht="16" customHeight="1" x14ac:dyDescent="0.15">
      <c r="B28" s="161" t="s">
        <v>120</v>
      </c>
      <c r="C28" s="30"/>
      <c r="D28" s="31"/>
      <c r="E28" s="30"/>
      <c r="F28" s="31"/>
      <c r="G28" s="30"/>
      <c r="H28" s="31"/>
    </row>
    <row r="29" spans="2:21" x14ac:dyDescent="0.15">
      <c r="E29" s="33"/>
      <c r="F29" s="33"/>
      <c r="G29" s="33"/>
    </row>
  </sheetData>
  <mergeCells count="5">
    <mergeCell ref="B27:H27"/>
    <mergeCell ref="B2:H2"/>
    <mergeCell ref="C3:D3"/>
    <mergeCell ref="E3:F3"/>
    <mergeCell ref="G3:H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Z32"/>
  <sheetViews>
    <sheetView topLeftCell="B1" zoomScaleNormal="100" workbookViewId="0">
      <selection activeCell="K3" sqref="K3:K4"/>
    </sheetView>
  </sheetViews>
  <sheetFormatPr baseColWidth="10" defaultColWidth="9.1640625" defaultRowHeight="13" x14ac:dyDescent="0.15"/>
  <cols>
    <col min="1" max="1" width="4" style="28" customWidth="1"/>
    <col min="2" max="2" width="9.1640625" style="28"/>
    <col min="3" max="3" width="10" style="28" bestFit="1" customWidth="1"/>
    <col min="4" max="6" width="8.6640625" style="28" customWidth="1"/>
    <col min="7" max="7" width="9.33203125" style="28" customWidth="1"/>
    <col min="8" max="8" width="7.83203125" style="28" customWidth="1"/>
    <col min="9" max="9" width="8.33203125" style="28" customWidth="1"/>
    <col min="10" max="10" width="9.1640625" style="28" customWidth="1"/>
    <col min="11" max="11" width="12.33203125" style="28" customWidth="1"/>
    <col min="12" max="12" width="9.6640625" style="28" customWidth="1"/>
    <col min="13" max="13" width="10.6640625" style="28" bestFit="1" customWidth="1"/>
    <col min="14" max="14" width="9.33203125" style="28" bestFit="1" customWidth="1"/>
    <col min="15" max="15" width="8.6640625" style="28" customWidth="1"/>
    <col min="16" max="16" width="9.33203125" style="28" customWidth="1"/>
    <col min="17" max="17" width="8.33203125" style="28" customWidth="1"/>
    <col min="18" max="18" width="11"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26" ht="14" thickBot="1" x14ac:dyDescent="0.2"/>
    <row r="2" spans="2:26" ht="24.75" customHeight="1" thickBot="1" x14ac:dyDescent="0.35">
      <c r="B2" s="7"/>
      <c r="C2" s="219" t="s">
        <v>94</v>
      </c>
      <c r="D2" s="220"/>
      <c r="E2" s="220"/>
      <c r="F2" s="220"/>
      <c r="G2" s="220"/>
      <c r="H2" s="220"/>
      <c r="I2" s="220"/>
      <c r="J2" s="220"/>
      <c r="K2" s="220"/>
      <c r="L2" s="220"/>
      <c r="M2" s="220"/>
      <c r="N2" s="220"/>
      <c r="O2" s="220"/>
      <c r="P2" s="220"/>
      <c r="Q2" s="220"/>
      <c r="R2" s="220"/>
      <c r="S2" s="221"/>
    </row>
    <row r="3" spans="2:26" ht="49.25" customHeight="1" thickBot="1" x14ac:dyDescent="0.35">
      <c r="B3" s="8"/>
      <c r="C3" s="222" t="s">
        <v>63</v>
      </c>
      <c r="D3" s="223"/>
      <c r="E3" s="223"/>
      <c r="F3" s="223"/>
      <c r="G3" s="224" t="s">
        <v>122</v>
      </c>
      <c r="H3" s="225"/>
      <c r="I3" s="225"/>
      <c r="J3" s="226"/>
      <c r="K3" s="238" t="s">
        <v>135</v>
      </c>
      <c r="L3" s="224" t="s">
        <v>123</v>
      </c>
      <c r="M3" s="225"/>
      <c r="N3" s="225"/>
      <c r="O3" s="226"/>
      <c r="P3" s="224" t="s">
        <v>124</v>
      </c>
      <c r="Q3" s="225"/>
      <c r="R3" s="225"/>
      <c r="S3" s="226"/>
    </row>
    <row r="4" spans="2:26" ht="26.25" customHeight="1" thickBot="1" x14ac:dyDescent="0.3">
      <c r="B4" s="106"/>
      <c r="C4" s="229" t="s">
        <v>18</v>
      </c>
      <c r="D4" s="230"/>
      <c r="E4" s="227" t="s">
        <v>69</v>
      </c>
      <c r="F4" s="228"/>
      <c r="G4" s="229" t="s">
        <v>18</v>
      </c>
      <c r="H4" s="230"/>
      <c r="I4" s="227" t="s">
        <v>69</v>
      </c>
      <c r="J4" s="228"/>
      <c r="K4" s="239"/>
      <c r="L4" s="229" t="s">
        <v>18</v>
      </c>
      <c r="M4" s="230"/>
      <c r="N4" s="227" t="s">
        <v>69</v>
      </c>
      <c r="O4" s="228"/>
      <c r="P4" s="229" t="s">
        <v>18</v>
      </c>
      <c r="Q4" s="230"/>
      <c r="R4" s="227" t="s">
        <v>69</v>
      </c>
      <c r="S4" s="228"/>
    </row>
    <row r="5" spans="2:26" ht="17" thickBot="1" x14ac:dyDescent="0.25">
      <c r="B5" s="115" t="s">
        <v>19</v>
      </c>
      <c r="C5" s="108" t="s">
        <v>33</v>
      </c>
      <c r="D5" s="109" t="s">
        <v>17</v>
      </c>
      <c r="E5" s="110" t="s">
        <v>33</v>
      </c>
      <c r="F5" s="111" t="s">
        <v>17</v>
      </c>
      <c r="G5" s="108" t="s">
        <v>33</v>
      </c>
      <c r="H5" s="109" t="s">
        <v>17</v>
      </c>
      <c r="I5" s="110" t="s">
        <v>33</v>
      </c>
      <c r="J5" s="111" t="s">
        <v>17</v>
      </c>
      <c r="K5" s="146" t="s">
        <v>33</v>
      </c>
      <c r="L5" s="108" t="s">
        <v>33</v>
      </c>
      <c r="M5" s="109" t="s">
        <v>17</v>
      </c>
      <c r="N5" s="110" t="s">
        <v>33</v>
      </c>
      <c r="O5" s="111" t="s">
        <v>17</v>
      </c>
      <c r="P5" s="108" t="s">
        <v>33</v>
      </c>
      <c r="Q5" s="109" t="s">
        <v>17</v>
      </c>
      <c r="R5" s="110" t="s">
        <v>33</v>
      </c>
      <c r="S5" s="111" t="s">
        <v>17</v>
      </c>
    </row>
    <row r="6" spans="2:26" ht="15" x14ac:dyDescent="0.2">
      <c r="B6" s="2" t="s">
        <v>40</v>
      </c>
      <c r="C6" s="3">
        <v>112190.90300000001</v>
      </c>
      <c r="D6" s="4">
        <f>C6/(C6+P6)</f>
        <v>0.76319392597489388</v>
      </c>
      <c r="E6" s="5">
        <v>17856.25</v>
      </c>
      <c r="F6" s="6">
        <f>E6/(E6+R6)</f>
        <v>0.72969334674136976</v>
      </c>
      <c r="G6" s="3">
        <v>4322.5630000000001</v>
      </c>
      <c r="H6" s="4">
        <f>G6/(G6+C6)</f>
        <v>3.709925683611541E-2</v>
      </c>
      <c r="I6" s="5">
        <v>762.86900000000003</v>
      </c>
      <c r="J6" s="6">
        <f>I6/(I6+E6)</f>
        <v>4.0972346758189795E-2</v>
      </c>
      <c r="K6" s="5">
        <f>L6+N6</f>
        <v>36340.14</v>
      </c>
      <c r="L6" s="3">
        <v>30488.363000000001</v>
      </c>
      <c r="M6" s="4">
        <f>L6/(L6+G6+C6)</f>
        <v>0.20740124940894444</v>
      </c>
      <c r="N6" s="5">
        <v>5851.777</v>
      </c>
      <c r="O6" s="6">
        <f>N6/(N6+I6+E6)</f>
        <v>0.2391321102423058</v>
      </c>
      <c r="P6" s="3">
        <f>G6+L6</f>
        <v>34810.925999999999</v>
      </c>
      <c r="Q6" s="4">
        <f t="shared" ref="Q6:Q27" si="0">P6/(P6+C6)</f>
        <v>0.23680607402510617</v>
      </c>
      <c r="R6" s="5">
        <f>N6+I6</f>
        <v>6614.6459999999997</v>
      </c>
      <c r="S6" s="6">
        <f t="shared" ref="S6:S27" si="1">R6/(R6+E6)</f>
        <v>0.27030665325863013</v>
      </c>
      <c r="T6" s="29"/>
      <c r="Z6" s="105"/>
    </row>
    <row r="7" spans="2:26" ht="15" x14ac:dyDescent="0.2">
      <c r="B7" s="22" t="s">
        <v>41</v>
      </c>
      <c r="C7" s="23">
        <v>112102.245</v>
      </c>
      <c r="D7" s="24">
        <f t="shared" ref="D7:D27" si="2">C7/(C7+P7)</f>
        <v>0.75395264875377854</v>
      </c>
      <c r="E7" s="25">
        <v>18077.137999999999</v>
      </c>
      <c r="F7" s="26">
        <f t="shared" ref="F7:F27" si="3">E7/(E7+R7)</f>
        <v>0.72120191368990128</v>
      </c>
      <c r="G7" s="23">
        <v>5217.7209999999995</v>
      </c>
      <c r="H7" s="24">
        <f t="shared" ref="H7:H27" si="4">G7/(G7+C7)</f>
        <v>4.4474279851052803E-2</v>
      </c>
      <c r="I7" s="25">
        <v>969.31299999999999</v>
      </c>
      <c r="J7" s="26">
        <f t="shared" ref="J7:J27" si="5">I7/(I7+E7)</f>
        <v>5.0892053327940209E-2</v>
      </c>
      <c r="K7" s="27">
        <f>L7+N7</f>
        <v>37384.932000000001</v>
      </c>
      <c r="L7" s="23">
        <v>31366.089</v>
      </c>
      <c r="M7" s="24">
        <f t="shared" ref="M7:M27" si="6">L7/(L7+G7+C7)</f>
        <v>0.21095514976169083</v>
      </c>
      <c r="N7" s="25">
        <v>6018.8429999999998</v>
      </c>
      <c r="O7" s="26">
        <f t="shared" ref="O7:O27" si="7">N7/(N7+I7+E7)</f>
        <v>0.24012656703727475</v>
      </c>
      <c r="P7" s="23">
        <f t="shared" ref="P7:P27" si="8">G7+L7</f>
        <v>36583.81</v>
      </c>
      <c r="Q7" s="24">
        <f t="shared" si="0"/>
        <v>0.24604735124622143</v>
      </c>
      <c r="R7" s="25">
        <f t="shared" ref="R7:R27" si="9">N7+I7</f>
        <v>6988.1559999999999</v>
      </c>
      <c r="S7" s="26">
        <f t="shared" si="1"/>
        <v>0.27879808631009878</v>
      </c>
      <c r="T7" s="29"/>
      <c r="Z7" s="105"/>
    </row>
    <row r="8" spans="2:26" ht="15" x14ac:dyDescent="0.2">
      <c r="B8" s="22" t="s">
        <v>42</v>
      </c>
      <c r="C8" s="23">
        <v>112080.921</v>
      </c>
      <c r="D8" s="24">
        <f t="shared" si="2"/>
        <v>0.74638773579953233</v>
      </c>
      <c r="E8" s="25">
        <v>18287.055</v>
      </c>
      <c r="F8" s="26">
        <f t="shared" si="3"/>
        <v>0.70769898483600724</v>
      </c>
      <c r="G8" s="23">
        <v>6350.2</v>
      </c>
      <c r="H8" s="24">
        <f t="shared" si="4"/>
        <v>5.3619352298455401E-2</v>
      </c>
      <c r="I8" s="25">
        <v>1143.8689999999999</v>
      </c>
      <c r="J8" s="26">
        <f t="shared" si="5"/>
        <v>5.8868482013516188E-2</v>
      </c>
      <c r="K8" s="27">
        <f t="shared" ref="K8:K27" si="10">L8+N8</f>
        <v>38142.587999999996</v>
      </c>
      <c r="L8" s="23">
        <v>31733.351999999999</v>
      </c>
      <c r="M8" s="24">
        <f t="shared" si="6"/>
        <v>0.21132396608883647</v>
      </c>
      <c r="N8" s="25">
        <v>6409.2359999999999</v>
      </c>
      <c r="O8" s="26">
        <f t="shared" si="7"/>
        <v>0.24803391310270526</v>
      </c>
      <c r="P8" s="23">
        <f t="shared" si="8"/>
        <v>38083.551999999996</v>
      </c>
      <c r="Q8" s="24">
        <f t="shared" si="0"/>
        <v>0.25361226420046767</v>
      </c>
      <c r="R8" s="25">
        <f t="shared" si="9"/>
        <v>7553.1049999999996</v>
      </c>
      <c r="S8" s="26">
        <f t="shared" si="1"/>
        <v>0.29230101516399276</v>
      </c>
      <c r="T8" s="29"/>
      <c r="Z8" s="105"/>
    </row>
    <row r="9" spans="2:26" ht="15" x14ac:dyDescent="0.2">
      <c r="B9" s="22" t="s">
        <v>43</v>
      </c>
      <c r="C9" s="23">
        <v>111748.226</v>
      </c>
      <c r="D9" s="24">
        <f t="shared" si="2"/>
        <v>0.73784006730211849</v>
      </c>
      <c r="E9" s="25">
        <v>19173.995999999999</v>
      </c>
      <c r="F9" s="26">
        <f t="shared" si="3"/>
        <v>0.70546504464861748</v>
      </c>
      <c r="G9" s="23">
        <v>6740.366</v>
      </c>
      <c r="H9" s="24">
        <f t="shared" si="4"/>
        <v>5.6886202175480322E-2</v>
      </c>
      <c r="I9" s="25">
        <v>1344.739</v>
      </c>
      <c r="J9" s="26">
        <f t="shared" si="5"/>
        <v>6.5537129847429682E-2</v>
      </c>
      <c r="K9" s="27">
        <f t="shared" si="10"/>
        <v>39625.083999999995</v>
      </c>
      <c r="L9" s="23">
        <v>32964.589999999997</v>
      </c>
      <c r="M9" s="24">
        <f t="shared" si="6"/>
        <v>0.21765531476255148</v>
      </c>
      <c r="N9" s="25">
        <v>6660.4939999999997</v>
      </c>
      <c r="O9" s="26">
        <f t="shared" si="7"/>
        <v>0.24505823914283956</v>
      </c>
      <c r="P9" s="23">
        <f t="shared" si="8"/>
        <v>39704.955999999998</v>
      </c>
      <c r="Q9" s="24">
        <f t="shared" si="0"/>
        <v>0.26215993269788151</v>
      </c>
      <c r="R9" s="25">
        <f t="shared" si="9"/>
        <v>8005.2330000000002</v>
      </c>
      <c r="S9" s="26">
        <f t="shared" si="1"/>
        <v>0.29453495535138252</v>
      </c>
      <c r="T9" s="29"/>
      <c r="Z9" s="105"/>
    </row>
    <row r="10" spans="2:26" ht="15" x14ac:dyDescent="0.2">
      <c r="B10" s="22" t="s">
        <v>44</v>
      </c>
      <c r="C10" s="23">
        <v>113108.204</v>
      </c>
      <c r="D10" s="24">
        <f t="shared" si="2"/>
        <v>0.73889193624320271</v>
      </c>
      <c r="E10" s="25">
        <v>19798.113000000001</v>
      </c>
      <c r="F10" s="26">
        <f t="shared" si="3"/>
        <v>0.71738700575975345</v>
      </c>
      <c r="G10" s="23">
        <v>6157.1570000000002</v>
      </c>
      <c r="H10" s="24">
        <f t="shared" si="4"/>
        <v>5.1625693733488971E-2</v>
      </c>
      <c r="I10" s="25">
        <v>1080.0550000000001</v>
      </c>
      <c r="J10" s="26">
        <f t="shared" si="5"/>
        <v>5.1731310908121823E-2</v>
      </c>
      <c r="K10" s="27">
        <f t="shared" si="10"/>
        <v>40532.146999999997</v>
      </c>
      <c r="L10" s="23">
        <v>33812.78</v>
      </c>
      <c r="M10" s="24">
        <f t="shared" si="6"/>
        <v>0.22088575010850175</v>
      </c>
      <c r="N10" s="25">
        <v>6719.3670000000002</v>
      </c>
      <c r="O10" s="26">
        <f t="shared" si="7"/>
        <v>0.24347707141235619</v>
      </c>
      <c r="P10" s="23">
        <f t="shared" si="8"/>
        <v>39969.936999999998</v>
      </c>
      <c r="Q10" s="24">
        <f t="shared" si="0"/>
        <v>0.26110806375679724</v>
      </c>
      <c r="R10" s="25">
        <f t="shared" si="9"/>
        <v>7799.4220000000005</v>
      </c>
      <c r="S10" s="26">
        <f t="shared" si="1"/>
        <v>0.28261299424024644</v>
      </c>
      <c r="T10" s="29"/>
      <c r="Z10" s="105"/>
    </row>
    <row r="11" spans="2:26" ht="15" x14ac:dyDescent="0.2">
      <c r="B11" s="22" t="s">
        <v>45</v>
      </c>
      <c r="C11" s="23">
        <v>114743.355</v>
      </c>
      <c r="D11" s="24">
        <f t="shared" si="2"/>
        <v>0.74312263318330241</v>
      </c>
      <c r="E11" s="25">
        <v>20551.335999999999</v>
      </c>
      <c r="F11" s="26">
        <f t="shared" si="3"/>
        <v>0.72836044459633686</v>
      </c>
      <c r="G11" s="23">
        <v>5785.8010000000004</v>
      </c>
      <c r="H11" s="24">
        <f t="shared" si="4"/>
        <v>4.8003331243769765E-2</v>
      </c>
      <c r="I11" s="25">
        <v>955.74400000000003</v>
      </c>
      <c r="J11" s="26">
        <f t="shared" si="5"/>
        <v>4.4438575576042874E-2</v>
      </c>
      <c r="K11" s="27">
        <f t="shared" si="10"/>
        <v>40586.675999999999</v>
      </c>
      <c r="L11" s="23">
        <v>33877.868999999999</v>
      </c>
      <c r="M11" s="24">
        <f t="shared" si="6"/>
        <v>0.21940626729904289</v>
      </c>
      <c r="N11" s="25">
        <v>6708.8069999999998</v>
      </c>
      <c r="O11" s="26">
        <f t="shared" si="7"/>
        <v>0.23776700693478112</v>
      </c>
      <c r="P11" s="23">
        <f t="shared" si="8"/>
        <v>39663.67</v>
      </c>
      <c r="Q11" s="24">
        <f t="shared" si="0"/>
        <v>0.25687736681669759</v>
      </c>
      <c r="R11" s="25">
        <f t="shared" si="9"/>
        <v>7664.5509999999995</v>
      </c>
      <c r="S11" s="26">
        <f t="shared" si="1"/>
        <v>0.27163955540366319</v>
      </c>
      <c r="T11" s="29"/>
      <c r="Z11" s="105"/>
    </row>
    <row r="12" spans="2:26" ht="15" x14ac:dyDescent="0.2">
      <c r="B12" s="22" t="s">
        <v>46</v>
      </c>
      <c r="C12" s="23">
        <v>115504.341</v>
      </c>
      <c r="D12" s="24">
        <f t="shared" si="2"/>
        <v>0.74551559211463903</v>
      </c>
      <c r="E12" s="25">
        <v>21857.451000000001</v>
      </c>
      <c r="F12" s="26">
        <f t="shared" si="3"/>
        <v>0.73963595380208091</v>
      </c>
      <c r="G12" s="23">
        <v>5497.5420000000004</v>
      </c>
      <c r="H12" s="24">
        <f t="shared" si="4"/>
        <v>4.5433524369203414E-2</v>
      </c>
      <c r="I12" s="25">
        <v>867.83699999999999</v>
      </c>
      <c r="J12" s="26">
        <f t="shared" si="5"/>
        <v>3.8188162895889374E-2</v>
      </c>
      <c r="K12" s="27">
        <f t="shared" si="10"/>
        <v>40756.623</v>
      </c>
      <c r="L12" s="23">
        <v>33930.277000000002</v>
      </c>
      <c r="M12" s="24">
        <f t="shared" si="6"/>
        <v>0.2190008646364964</v>
      </c>
      <c r="N12" s="25">
        <v>6826.3459999999995</v>
      </c>
      <c r="O12" s="26">
        <f t="shared" si="7"/>
        <v>0.23099724367187277</v>
      </c>
      <c r="P12" s="23">
        <f t="shared" si="8"/>
        <v>39427.819000000003</v>
      </c>
      <c r="Q12" s="24">
        <f t="shared" si="0"/>
        <v>0.25448440788536092</v>
      </c>
      <c r="R12" s="25">
        <f t="shared" si="9"/>
        <v>7694.1829999999991</v>
      </c>
      <c r="S12" s="26">
        <f t="shared" si="1"/>
        <v>0.2603640461979192</v>
      </c>
      <c r="T12" s="29"/>
      <c r="Z12" s="105"/>
    </row>
    <row r="13" spans="2:26" ht="15" x14ac:dyDescent="0.2">
      <c r="B13" s="10" t="s">
        <v>47</v>
      </c>
      <c r="C13" s="11">
        <v>115994.64599999999</v>
      </c>
      <c r="D13" s="12">
        <f t="shared" si="2"/>
        <v>0.74172677653856722</v>
      </c>
      <c r="E13" s="13">
        <v>22539.166000000001</v>
      </c>
      <c r="F13" s="14">
        <f t="shared" si="3"/>
        <v>0.74293926945535427</v>
      </c>
      <c r="G13" s="11">
        <v>5525.4160000000002</v>
      </c>
      <c r="H13" s="12">
        <f t="shared" si="4"/>
        <v>4.5469167058193247E-2</v>
      </c>
      <c r="I13" s="13">
        <v>948.154</v>
      </c>
      <c r="J13" s="14">
        <f t="shared" si="5"/>
        <v>4.0368760675973246E-2</v>
      </c>
      <c r="K13" s="15">
        <f>L13+N13</f>
        <v>41715.049999999996</v>
      </c>
      <c r="L13" s="11">
        <v>34864.538999999997</v>
      </c>
      <c r="M13" s="12">
        <f t="shared" si="6"/>
        <v>0.22294099787996388</v>
      </c>
      <c r="N13" s="13">
        <v>6850.5110000000004</v>
      </c>
      <c r="O13" s="14">
        <f t="shared" si="7"/>
        <v>0.22580754042700021</v>
      </c>
      <c r="P13" s="11">
        <f t="shared" si="8"/>
        <v>40389.954999999994</v>
      </c>
      <c r="Q13" s="12">
        <f t="shared" si="0"/>
        <v>0.25827322346143272</v>
      </c>
      <c r="R13" s="13">
        <f t="shared" si="9"/>
        <v>7798.6650000000009</v>
      </c>
      <c r="S13" s="14">
        <f t="shared" si="1"/>
        <v>0.25706073054464573</v>
      </c>
      <c r="T13" s="29"/>
      <c r="Z13" s="105"/>
    </row>
    <row r="14" spans="2:26" ht="15" x14ac:dyDescent="0.2">
      <c r="B14" s="22" t="s">
        <v>48</v>
      </c>
      <c r="C14" s="23">
        <v>115461.257</v>
      </c>
      <c r="D14" s="24">
        <f t="shared" si="2"/>
        <v>0.73434104103189257</v>
      </c>
      <c r="E14" s="25">
        <v>22236.656999999999</v>
      </c>
      <c r="F14" s="26">
        <f t="shared" si="3"/>
        <v>0.72791660356998567</v>
      </c>
      <c r="G14" s="23">
        <v>7122.4759999999997</v>
      </c>
      <c r="H14" s="24">
        <f t="shared" si="4"/>
        <v>5.8102945845188124E-2</v>
      </c>
      <c r="I14" s="25">
        <v>1318.7670000000001</v>
      </c>
      <c r="J14" s="26">
        <f t="shared" si="5"/>
        <v>5.5985704184310169E-2</v>
      </c>
      <c r="K14" s="27">
        <f t="shared" si="10"/>
        <v>41640.311000000002</v>
      </c>
      <c r="L14" s="23">
        <v>34647.377</v>
      </c>
      <c r="M14" s="24">
        <f t="shared" si="6"/>
        <v>0.22035955225400369</v>
      </c>
      <c r="N14" s="25">
        <v>6992.9340000000002</v>
      </c>
      <c r="O14" s="26">
        <f t="shared" si="7"/>
        <v>0.22891358023236472</v>
      </c>
      <c r="P14" s="23">
        <f t="shared" si="8"/>
        <v>41769.853000000003</v>
      </c>
      <c r="Q14" s="24">
        <f t="shared" si="0"/>
        <v>0.26565895896810754</v>
      </c>
      <c r="R14" s="25">
        <f t="shared" si="9"/>
        <v>8311.7010000000009</v>
      </c>
      <c r="S14" s="26">
        <f t="shared" si="1"/>
        <v>0.27208339643001439</v>
      </c>
      <c r="T14" s="29"/>
      <c r="Z14" s="105"/>
    </row>
    <row r="15" spans="2:26" ht="15" x14ac:dyDescent="0.2">
      <c r="B15" s="22" t="s">
        <v>49</v>
      </c>
      <c r="C15" s="23">
        <v>111056.25599999999</v>
      </c>
      <c r="D15" s="24">
        <f t="shared" si="2"/>
        <v>0.699709130193923</v>
      </c>
      <c r="E15" s="25">
        <v>21020.146000000001</v>
      </c>
      <c r="F15" s="26">
        <f t="shared" si="3"/>
        <v>0.6905397272925784</v>
      </c>
      <c r="G15" s="23">
        <v>11445.261</v>
      </c>
      <c r="H15" s="24">
        <f t="shared" si="4"/>
        <v>9.3429545039838163E-2</v>
      </c>
      <c r="I15" s="25">
        <v>2298.2469999999998</v>
      </c>
      <c r="J15" s="26">
        <f t="shared" si="5"/>
        <v>9.8559407588679024E-2</v>
      </c>
      <c r="K15" s="27">
        <f t="shared" si="10"/>
        <v>43338.004999999997</v>
      </c>
      <c r="L15" s="23">
        <v>36216.228999999999</v>
      </c>
      <c r="M15" s="24">
        <f t="shared" si="6"/>
        <v>0.22818008642839474</v>
      </c>
      <c r="N15" s="25">
        <v>7121.7759999999998</v>
      </c>
      <c r="O15" s="26">
        <f t="shared" si="7"/>
        <v>0.23395980488807402</v>
      </c>
      <c r="P15" s="23">
        <f t="shared" si="8"/>
        <v>47661.49</v>
      </c>
      <c r="Q15" s="24">
        <f t="shared" si="0"/>
        <v>0.300290869806077</v>
      </c>
      <c r="R15" s="25">
        <f t="shared" si="9"/>
        <v>9420.0229999999992</v>
      </c>
      <c r="S15" s="26">
        <f t="shared" si="1"/>
        <v>0.30946027270742155</v>
      </c>
      <c r="T15" s="29"/>
      <c r="Z15" s="105"/>
    </row>
    <row r="16" spans="2:26" ht="15" x14ac:dyDescent="0.2">
      <c r="B16" s="22" t="s">
        <v>50</v>
      </c>
      <c r="C16" s="23">
        <v>110576.22100000001</v>
      </c>
      <c r="D16" s="24">
        <f t="shared" si="2"/>
        <v>0.69322191676492506</v>
      </c>
      <c r="E16" s="25">
        <v>21479.289000000001</v>
      </c>
      <c r="F16" s="26">
        <f t="shared" si="3"/>
        <v>0.69488076237542562</v>
      </c>
      <c r="G16" s="23">
        <v>11378.365</v>
      </c>
      <c r="H16" s="24">
        <f t="shared" si="4"/>
        <v>9.3300017434358715E-2</v>
      </c>
      <c r="I16" s="25">
        <v>2150.6370000000002</v>
      </c>
      <c r="J16" s="26">
        <f t="shared" si="5"/>
        <v>9.1013276977676541E-2</v>
      </c>
      <c r="K16" s="27">
        <f t="shared" si="10"/>
        <v>44836.81</v>
      </c>
      <c r="L16" s="23">
        <v>37555.981</v>
      </c>
      <c r="M16" s="24">
        <f t="shared" si="6"/>
        <v>0.23544509750253723</v>
      </c>
      <c r="N16" s="25">
        <v>7280.8289999999997</v>
      </c>
      <c r="O16" s="26">
        <f t="shared" si="7"/>
        <v>0.23554355110381481</v>
      </c>
      <c r="P16" s="23">
        <f t="shared" si="8"/>
        <v>48934.345999999998</v>
      </c>
      <c r="Q16" s="24">
        <f t="shared" si="0"/>
        <v>0.30677808323507494</v>
      </c>
      <c r="R16" s="25">
        <f t="shared" si="9"/>
        <v>9431.4660000000003</v>
      </c>
      <c r="S16" s="26">
        <f t="shared" si="1"/>
        <v>0.30511923762457438</v>
      </c>
      <c r="T16" s="29"/>
      <c r="Z16" s="105"/>
    </row>
    <row r="17" spans="2:26" ht="15" x14ac:dyDescent="0.2">
      <c r="B17" s="22" t="s">
        <v>51</v>
      </c>
      <c r="C17" s="23">
        <v>110805.567</v>
      </c>
      <c r="D17" s="24">
        <f t="shared" si="2"/>
        <v>0.69044411602086164</v>
      </c>
      <c r="E17" s="25">
        <v>21440.14</v>
      </c>
      <c r="F17" s="26">
        <f t="shared" si="3"/>
        <v>0.69037016543595464</v>
      </c>
      <c r="G17" s="23">
        <v>10866.040999999999</v>
      </c>
      <c r="H17" s="24">
        <f t="shared" si="4"/>
        <v>8.9306298968285194E-2</v>
      </c>
      <c r="I17" s="25">
        <v>2064.5230000000001</v>
      </c>
      <c r="J17" s="26">
        <f t="shared" si="5"/>
        <v>8.7834613923203242E-2</v>
      </c>
      <c r="K17" s="27">
        <f t="shared" si="10"/>
        <v>46364.218000000001</v>
      </c>
      <c r="L17" s="23">
        <v>38812.875</v>
      </c>
      <c r="M17" s="24">
        <f t="shared" si="6"/>
        <v>0.24184814802313317</v>
      </c>
      <c r="N17" s="25">
        <v>7551.3429999999998</v>
      </c>
      <c r="O17" s="26">
        <f t="shared" si="7"/>
        <v>0.24315241953521002</v>
      </c>
      <c r="P17" s="23">
        <f t="shared" si="8"/>
        <v>49678.915999999997</v>
      </c>
      <c r="Q17" s="24">
        <f t="shared" si="0"/>
        <v>0.3095558839791383</v>
      </c>
      <c r="R17" s="25">
        <f t="shared" si="9"/>
        <v>9615.866</v>
      </c>
      <c r="S17" s="26">
        <f t="shared" si="1"/>
        <v>0.30962983456404536</v>
      </c>
      <c r="T17" s="29"/>
      <c r="Z17" s="105"/>
    </row>
    <row r="18" spans="2:26" ht="15" x14ac:dyDescent="0.2">
      <c r="B18" s="22" t="s">
        <v>52</v>
      </c>
      <c r="C18" s="23">
        <v>111835.98</v>
      </c>
      <c r="D18" s="24">
        <f t="shared" si="2"/>
        <v>0.69644622240846821</v>
      </c>
      <c r="E18" s="25">
        <v>22303.644</v>
      </c>
      <c r="F18" s="26">
        <f t="shared" si="3"/>
        <v>0.69377425033064766</v>
      </c>
      <c r="G18" s="23">
        <v>9684.027</v>
      </c>
      <c r="H18" s="24">
        <f t="shared" si="4"/>
        <v>7.9690803506948446E-2</v>
      </c>
      <c r="I18" s="25">
        <v>1808.4349999999999</v>
      </c>
      <c r="J18" s="26">
        <f t="shared" si="5"/>
        <v>7.5001205827170681E-2</v>
      </c>
      <c r="K18" s="27">
        <f t="shared" si="10"/>
        <v>47097.114000000001</v>
      </c>
      <c r="L18" s="23">
        <v>39060.92</v>
      </c>
      <c r="M18" s="24">
        <f t="shared" si="6"/>
        <v>0.24324756824949703</v>
      </c>
      <c r="N18" s="25">
        <v>8036.1940000000004</v>
      </c>
      <c r="O18" s="26">
        <f t="shared" si="7"/>
        <v>0.24997280569317051</v>
      </c>
      <c r="P18" s="23">
        <f t="shared" si="8"/>
        <v>48744.947</v>
      </c>
      <c r="Q18" s="24">
        <f t="shared" si="0"/>
        <v>0.30355377759153179</v>
      </c>
      <c r="R18" s="25">
        <f t="shared" si="9"/>
        <v>9844.6290000000008</v>
      </c>
      <c r="S18" s="26">
        <f t="shared" si="1"/>
        <v>0.3062257496693524</v>
      </c>
      <c r="T18" s="29"/>
      <c r="Z18" s="105"/>
    </row>
    <row r="19" spans="2:26" ht="15" x14ac:dyDescent="0.2">
      <c r="B19" s="22" t="s">
        <v>53</v>
      </c>
      <c r="C19" s="23">
        <v>112497.319</v>
      </c>
      <c r="D19" s="24">
        <f t="shared" si="2"/>
        <v>0.69863933610565832</v>
      </c>
      <c r="E19" s="25">
        <v>22902.638999999999</v>
      </c>
      <c r="F19" s="26">
        <f t="shared" si="3"/>
        <v>0.70361933259227294</v>
      </c>
      <c r="G19" s="23">
        <v>8853.4030000000002</v>
      </c>
      <c r="H19" s="24">
        <f t="shared" si="4"/>
        <v>7.2957151420986188E-2</v>
      </c>
      <c r="I19" s="25">
        <v>1608.0319999999999</v>
      </c>
      <c r="J19" s="26">
        <f t="shared" si="5"/>
        <v>6.5605384691426849E-2</v>
      </c>
      <c r="K19" s="27">
        <f t="shared" si="10"/>
        <v>47711.819000000003</v>
      </c>
      <c r="L19" s="23">
        <v>39672.732000000004</v>
      </c>
      <c r="M19" s="24">
        <f t="shared" si="6"/>
        <v>0.2463785927731994</v>
      </c>
      <c r="N19" s="25">
        <v>8039.0870000000004</v>
      </c>
      <c r="O19" s="26">
        <f t="shared" si="7"/>
        <v>0.24697839535396854</v>
      </c>
      <c r="P19" s="23">
        <f t="shared" si="8"/>
        <v>48526.135000000002</v>
      </c>
      <c r="Q19" s="24">
        <f t="shared" si="0"/>
        <v>0.3013606638943418</v>
      </c>
      <c r="R19" s="25">
        <f t="shared" si="9"/>
        <v>9647.1190000000006</v>
      </c>
      <c r="S19" s="26">
        <f t="shared" si="1"/>
        <v>0.29638066740772695</v>
      </c>
      <c r="T19" s="29"/>
      <c r="Z19" s="105"/>
    </row>
    <row r="20" spans="2:26" ht="15" x14ac:dyDescent="0.2">
      <c r="B20" s="22" t="s">
        <v>54</v>
      </c>
      <c r="C20" s="23">
        <v>113878.019</v>
      </c>
      <c r="D20" s="24">
        <f t="shared" si="2"/>
        <v>0.70573673925610525</v>
      </c>
      <c r="E20" s="25">
        <v>23491.947</v>
      </c>
      <c r="F20" s="26">
        <f t="shared" si="3"/>
        <v>0.71202741960371829</v>
      </c>
      <c r="G20" s="23">
        <v>7539.9660000000003</v>
      </c>
      <c r="H20" s="24">
        <f t="shared" si="4"/>
        <v>6.2099251605929717E-2</v>
      </c>
      <c r="I20" s="25">
        <v>1224.7429999999999</v>
      </c>
      <c r="J20" s="26">
        <f t="shared" si="5"/>
        <v>4.9551254638060357E-2</v>
      </c>
      <c r="K20" s="27">
        <f t="shared" si="10"/>
        <v>48218.842000000004</v>
      </c>
      <c r="L20" s="23">
        <v>39942.495000000003</v>
      </c>
      <c r="M20" s="24">
        <f t="shared" si="6"/>
        <v>0.247535796869221</v>
      </c>
      <c r="N20" s="25">
        <v>8276.3469999999998</v>
      </c>
      <c r="O20" s="26">
        <f t="shared" si="7"/>
        <v>0.25085132356866696</v>
      </c>
      <c r="P20" s="23">
        <f t="shared" si="8"/>
        <v>47482.461000000003</v>
      </c>
      <c r="Q20" s="24">
        <f t="shared" si="0"/>
        <v>0.29426326074389464</v>
      </c>
      <c r="R20" s="25">
        <f t="shared" si="9"/>
        <v>9501.09</v>
      </c>
      <c r="S20" s="26">
        <f t="shared" si="1"/>
        <v>0.28797258039628182</v>
      </c>
      <c r="T20" s="29"/>
      <c r="Z20" s="105"/>
    </row>
    <row r="21" spans="2:26" ht="15" x14ac:dyDescent="0.2">
      <c r="B21" s="22" t="s">
        <v>55</v>
      </c>
      <c r="C21" s="23">
        <v>115380.902</v>
      </c>
      <c r="D21" s="24">
        <f t="shared" si="2"/>
        <v>0.71214976136873898</v>
      </c>
      <c r="E21" s="25">
        <v>23668.883000000002</v>
      </c>
      <c r="F21" s="26">
        <f t="shared" si="3"/>
        <v>0.70378910640642756</v>
      </c>
      <c r="G21" s="23">
        <v>6274.4390000000003</v>
      </c>
      <c r="H21" s="24">
        <f t="shared" si="4"/>
        <v>5.157553255306728E-2</v>
      </c>
      <c r="I21" s="25">
        <v>1163.9269999999999</v>
      </c>
      <c r="J21" s="26">
        <f t="shared" si="5"/>
        <v>4.6870531365560318E-2</v>
      </c>
      <c r="K21" s="27">
        <f t="shared" si="10"/>
        <v>49160.245999999999</v>
      </c>
      <c r="L21" s="23">
        <v>40362.409</v>
      </c>
      <c r="M21" s="24">
        <f t="shared" si="6"/>
        <v>0.24912337691394923</v>
      </c>
      <c r="N21" s="25">
        <v>8797.8369999999995</v>
      </c>
      <c r="O21" s="26">
        <f t="shared" si="7"/>
        <v>0.26160177649867994</v>
      </c>
      <c r="P21" s="23">
        <f t="shared" si="8"/>
        <v>46636.847999999998</v>
      </c>
      <c r="Q21" s="24">
        <f t="shared" si="0"/>
        <v>0.28785023863126108</v>
      </c>
      <c r="R21" s="25">
        <f t="shared" si="9"/>
        <v>9961.7639999999992</v>
      </c>
      <c r="S21" s="26">
        <f t="shared" si="1"/>
        <v>0.29621089359357256</v>
      </c>
      <c r="T21" s="29"/>
      <c r="Z21" s="105"/>
    </row>
    <row r="22" spans="2:26" ht="15" x14ac:dyDescent="0.2">
      <c r="B22" s="22" t="s">
        <v>56</v>
      </c>
      <c r="C22" s="23">
        <v>116295.196</v>
      </c>
      <c r="D22" s="24">
        <f t="shared" si="2"/>
        <v>0.71846462400939837</v>
      </c>
      <c r="E22" s="25">
        <v>24759.967000000001</v>
      </c>
      <c r="F22" s="26">
        <f t="shared" si="3"/>
        <v>0.71194555368993884</v>
      </c>
      <c r="G22" s="23">
        <v>6077.6549999999997</v>
      </c>
      <c r="H22" s="24">
        <f t="shared" si="4"/>
        <v>4.9665060103895105E-2</v>
      </c>
      <c r="I22" s="25">
        <v>1098.5940000000001</v>
      </c>
      <c r="J22" s="26">
        <f t="shared" si="5"/>
        <v>4.2484730685516489E-2</v>
      </c>
      <c r="K22" s="27">
        <f t="shared" si="10"/>
        <v>48412.761999999995</v>
      </c>
      <c r="L22" s="23">
        <v>39493.428999999996</v>
      </c>
      <c r="M22" s="24">
        <f t="shared" si="6"/>
        <v>0.24398799428763049</v>
      </c>
      <c r="N22" s="25">
        <v>8919.3330000000005</v>
      </c>
      <c r="O22" s="26">
        <f t="shared" si="7"/>
        <v>0.2564655870191565</v>
      </c>
      <c r="P22" s="23">
        <f t="shared" si="8"/>
        <v>45571.083999999995</v>
      </c>
      <c r="Q22" s="24">
        <f t="shared" si="0"/>
        <v>0.28153537599060158</v>
      </c>
      <c r="R22" s="25">
        <f t="shared" si="9"/>
        <v>10017.927</v>
      </c>
      <c r="S22" s="26">
        <f t="shared" si="1"/>
        <v>0.28805444631006122</v>
      </c>
      <c r="T22" s="29"/>
      <c r="Z22" s="105"/>
    </row>
    <row r="23" spans="2:26" ht="15" x14ac:dyDescent="0.2">
      <c r="B23" s="22" t="s">
        <v>57</v>
      </c>
      <c r="C23" s="23">
        <v>117576.103</v>
      </c>
      <c r="D23" s="24">
        <f t="shared" si="2"/>
        <v>0.72652278101648349</v>
      </c>
      <c r="E23" s="25">
        <v>25203.307000000001</v>
      </c>
      <c r="F23" s="26">
        <f t="shared" si="3"/>
        <v>0.72296341109046725</v>
      </c>
      <c r="G23" s="23">
        <v>5378.6480000000001</v>
      </c>
      <c r="H23" s="24">
        <f t="shared" si="4"/>
        <v>4.374493833101252E-2</v>
      </c>
      <c r="I23" s="25">
        <v>1035.748</v>
      </c>
      <c r="J23" s="26">
        <f t="shared" si="5"/>
        <v>3.947352524700299E-2</v>
      </c>
      <c r="K23" s="27">
        <f t="shared" si="10"/>
        <v>47501.324999999997</v>
      </c>
      <c r="L23" s="23">
        <v>38879.269999999997</v>
      </c>
      <c r="M23" s="24">
        <f t="shared" si="6"/>
        <v>0.2402416362131915</v>
      </c>
      <c r="N23" s="25">
        <v>8622.0550000000003</v>
      </c>
      <c r="O23" s="26">
        <f t="shared" si="7"/>
        <v>0.24732588836098449</v>
      </c>
      <c r="P23" s="23">
        <f t="shared" si="8"/>
        <v>44257.917999999998</v>
      </c>
      <c r="Q23" s="24">
        <f t="shared" si="0"/>
        <v>0.2734772189835164</v>
      </c>
      <c r="R23" s="25">
        <f t="shared" si="9"/>
        <v>9657.8029999999999</v>
      </c>
      <c r="S23" s="26">
        <f t="shared" si="1"/>
        <v>0.2770365889095327</v>
      </c>
      <c r="T23" s="29"/>
      <c r="Z23" s="105"/>
    </row>
    <row r="24" spans="2:26" ht="15" x14ac:dyDescent="0.2">
      <c r="B24" s="22" t="s">
        <v>58</v>
      </c>
      <c r="C24" s="23">
        <v>118688.239</v>
      </c>
      <c r="D24" s="24">
        <f t="shared" si="2"/>
        <v>0.73132969356726441</v>
      </c>
      <c r="E24" s="25">
        <v>25769.987000000001</v>
      </c>
      <c r="F24" s="26">
        <f t="shared" si="3"/>
        <v>0.7288508558840241</v>
      </c>
      <c r="G24" s="23">
        <v>4779.5959999999995</v>
      </c>
      <c r="H24" s="24">
        <f t="shared" si="4"/>
        <v>3.8711264354801392E-2</v>
      </c>
      <c r="I24" s="25">
        <v>836.66499999999996</v>
      </c>
      <c r="J24" s="26">
        <f t="shared" si="5"/>
        <v>3.1445707637323177E-2</v>
      </c>
      <c r="K24" s="27">
        <f t="shared" si="10"/>
        <v>47573.538999999997</v>
      </c>
      <c r="L24" s="23">
        <v>38823.180999999997</v>
      </c>
      <c r="M24" s="24">
        <f t="shared" si="6"/>
        <v>0.23921953264498633</v>
      </c>
      <c r="N24" s="25">
        <v>8750.3580000000002</v>
      </c>
      <c r="O24" s="26">
        <f t="shared" si="7"/>
        <v>0.2474858026739252</v>
      </c>
      <c r="P24" s="23">
        <f t="shared" si="8"/>
        <v>43602.776999999995</v>
      </c>
      <c r="Q24" s="24">
        <f t="shared" si="0"/>
        <v>0.26867030643273559</v>
      </c>
      <c r="R24" s="25">
        <f t="shared" si="9"/>
        <v>9587.023000000001</v>
      </c>
      <c r="S24" s="26">
        <f t="shared" si="1"/>
        <v>0.2711491441159759</v>
      </c>
      <c r="T24" s="29"/>
      <c r="Z24" s="105"/>
    </row>
    <row r="25" spans="2:26" ht="15" x14ac:dyDescent="0.2">
      <c r="B25" s="10" t="s">
        <v>59</v>
      </c>
      <c r="C25" s="11">
        <v>119979.13800000001</v>
      </c>
      <c r="D25" s="12">
        <f t="shared" si="2"/>
        <v>0.73820191143739489</v>
      </c>
      <c r="E25" s="13">
        <v>25755.966</v>
      </c>
      <c r="F25" s="14">
        <f t="shared" si="3"/>
        <v>0.73474808756567866</v>
      </c>
      <c r="G25" s="11">
        <v>4708.0559999999996</v>
      </c>
      <c r="H25" s="12">
        <f t="shared" si="4"/>
        <v>3.7758937778325494E-2</v>
      </c>
      <c r="I25" s="13">
        <v>753.32399999999996</v>
      </c>
      <c r="J25" s="14">
        <f t="shared" si="5"/>
        <v>2.8417358593911791E-2</v>
      </c>
      <c r="K25" s="15">
        <f t="shared" si="10"/>
        <v>46386.551999999996</v>
      </c>
      <c r="L25" s="11">
        <v>37841.697</v>
      </c>
      <c r="M25" s="12">
        <f t="shared" si="6"/>
        <v>0.23283058640940335</v>
      </c>
      <c r="N25" s="13">
        <v>8544.8549999999996</v>
      </c>
      <c r="O25" s="14">
        <f t="shared" si="7"/>
        <v>0.24376161506720528</v>
      </c>
      <c r="P25" s="11">
        <f t="shared" si="8"/>
        <v>42549.752999999997</v>
      </c>
      <c r="Q25" s="12">
        <f t="shared" si="0"/>
        <v>0.26179808856260511</v>
      </c>
      <c r="R25" s="13">
        <f t="shared" si="9"/>
        <v>9298.1790000000001</v>
      </c>
      <c r="S25" s="14">
        <f t="shared" si="1"/>
        <v>0.26525191243432122</v>
      </c>
      <c r="T25" s="29"/>
      <c r="Z25" s="105"/>
    </row>
    <row r="26" spans="2:26" ht="15" x14ac:dyDescent="0.2">
      <c r="B26" s="22" t="s">
        <v>60</v>
      </c>
      <c r="C26" s="23">
        <v>111864.371</v>
      </c>
      <c r="D26" s="24">
        <f t="shared" si="2"/>
        <v>0.68766199398129324</v>
      </c>
      <c r="E26" s="25">
        <v>22941.883999999998</v>
      </c>
      <c r="F26" s="26">
        <f t="shared" si="3"/>
        <v>0.67064960059138601</v>
      </c>
      <c r="G26" s="23">
        <v>10409.852000000001</v>
      </c>
      <c r="H26" s="24">
        <f t="shared" si="4"/>
        <v>8.5135294623790006E-2</v>
      </c>
      <c r="I26" s="25">
        <v>2621.1799999999998</v>
      </c>
      <c r="J26" s="26">
        <f t="shared" si="5"/>
        <v>0.1025377865501569</v>
      </c>
      <c r="K26" s="27">
        <f t="shared" si="10"/>
        <v>49044.646000000001</v>
      </c>
      <c r="L26" s="23">
        <v>40399.258999999998</v>
      </c>
      <c r="M26" s="24">
        <f t="shared" si="6"/>
        <v>0.24834569533588763</v>
      </c>
      <c r="N26" s="25">
        <v>8645.3870000000006</v>
      </c>
      <c r="O26" s="26">
        <f t="shared" si="7"/>
        <v>0.25272664348350649</v>
      </c>
      <c r="P26" s="23">
        <f t="shared" si="8"/>
        <v>50809.110999999997</v>
      </c>
      <c r="Q26" s="24">
        <f t="shared" si="0"/>
        <v>0.31233800601870687</v>
      </c>
      <c r="R26" s="25">
        <f t="shared" si="9"/>
        <v>11266.567000000001</v>
      </c>
      <c r="S26" s="26">
        <f t="shared" si="1"/>
        <v>0.32935039940861399</v>
      </c>
      <c r="T26" s="29"/>
      <c r="Z26" s="105"/>
    </row>
    <row r="27" spans="2:26" ht="16" thickBot="1" x14ac:dyDescent="0.25">
      <c r="B27" s="16" t="s">
        <v>61</v>
      </c>
      <c r="C27" s="17">
        <v>116220.073</v>
      </c>
      <c r="D27" s="18">
        <f t="shared" si="2"/>
        <v>0.71901768980998715</v>
      </c>
      <c r="E27" s="19">
        <v>25001.743999999999</v>
      </c>
      <c r="F27" s="20">
        <f t="shared" si="3"/>
        <v>0.7173055567621387</v>
      </c>
      <c r="G27" s="17">
        <v>6327.4520000000048</v>
      </c>
      <c r="H27" s="18">
        <f t="shared" si="4"/>
        <v>5.1632638031653466E-2</v>
      </c>
      <c r="I27" s="19">
        <v>1312.0550000000039</v>
      </c>
      <c r="J27" s="20">
        <f t="shared" si="5"/>
        <v>4.9861861451476613E-2</v>
      </c>
      <c r="K27" s="21">
        <f t="shared" si="10"/>
        <v>47631.050999999992</v>
      </c>
      <c r="L27" s="17">
        <v>39089.767999999996</v>
      </c>
      <c r="M27" s="18">
        <f t="shared" si="6"/>
        <v>0.24183631929544869</v>
      </c>
      <c r="N27" s="19">
        <v>8541.2829999999994</v>
      </c>
      <c r="O27" s="20">
        <f t="shared" si="7"/>
        <v>0.24505129553274324</v>
      </c>
      <c r="P27" s="17">
        <f t="shared" si="8"/>
        <v>45417.22</v>
      </c>
      <c r="Q27" s="18">
        <f t="shared" si="0"/>
        <v>0.28098231019001291</v>
      </c>
      <c r="R27" s="19">
        <f t="shared" si="9"/>
        <v>9853.3380000000034</v>
      </c>
      <c r="S27" s="20">
        <f t="shared" si="1"/>
        <v>0.28269444323786136</v>
      </c>
      <c r="T27" s="33"/>
      <c r="U27" s="33"/>
      <c r="Z27" s="105"/>
    </row>
    <row r="28" spans="2:26" ht="12.75" customHeight="1" x14ac:dyDescent="0.15">
      <c r="B28" s="231" t="s">
        <v>92</v>
      </c>
      <c r="C28" s="231"/>
      <c r="D28" s="231"/>
      <c r="E28" s="231"/>
      <c r="F28" s="231"/>
      <c r="G28" s="231"/>
      <c r="H28" s="231"/>
      <c r="I28" s="231"/>
      <c r="J28" s="231"/>
      <c r="K28" s="231"/>
      <c r="L28" s="231"/>
      <c r="M28" s="231"/>
      <c r="N28" s="231"/>
      <c r="O28" s="231"/>
      <c r="P28" s="30"/>
      <c r="Q28" s="31"/>
      <c r="R28" s="30"/>
      <c r="S28" s="31"/>
    </row>
    <row r="29" spans="2:26" ht="29" customHeight="1" x14ac:dyDescent="0.15">
      <c r="B29" s="231"/>
      <c r="C29" s="231"/>
      <c r="D29" s="231"/>
      <c r="E29" s="231"/>
      <c r="F29" s="231"/>
      <c r="G29" s="231"/>
      <c r="H29" s="231"/>
      <c r="I29" s="231"/>
      <c r="J29" s="231"/>
      <c r="K29" s="231"/>
      <c r="L29" s="231"/>
      <c r="M29" s="231"/>
      <c r="N29" s="231"/>
      <c r="O29" s="231"/>
      <c r="P29" s="189"/>
      <c r="Q29" s="31"/>
      <c r="R29" s="30"/>
      <c r="S29" s="31"/>
    </row>
    <row r="30" spans="2:26" ht="15" x14ac:dyDescent="0.15">
      <c r="B30" s="161" t="s">
        <v>120</v>
      </c>
      <c r="C30" s="30"/>
      <c r="D30" s="31"/>
      <c r="E30" s="30"/>
      <c r="F30" s="31"/>
      <c r="G30" s="30"/>
      <c r="H30" s="31"/>
      <c r="I30" s="30"/>
      <c r="J30" s="31"/>
      <c r="K30" s="31"/>
      <c r="L30" s="30"/>
      <c r="M30" s="31"/>
      <c r="N30" s="30"/>
      <c r="O30" s="31"/>
      <c r="P30" s="30"/>
      <c r="Q30" s="31"/>
      <c r="R30" s="30"/>
      <c r="S30" s="31"/>
    </row>
    <row r="31" spans="2:26" ht="15" x14ac:dyDescent="0.15">
      <c r="B31" s="161" t="s">
        <v>134</v>
      </c>
      <c r="C31" s="30"/>
      <c r="D31" s="31"/>
      <c r="E31" s="30"/>
      <c r="F31" s="31"/>
      <c r="G31" s="30"/>
      <c r="H31" s="31"/>
      <c r="I31" s="30"/>
      <c r="J31" s="31"/>
      <c r="K31" s="31"/>
      <c r="L31" s="32"/>
      <c r="M31" s="30"/>
      <c r="N31" s="31"/>
      <c r="O31" s="30"/>
      <c r="P31" s="30"/>
      <c r="Q31" s="31"/>
      <c r="R31" s="30"/>
      <c r="S31" s="31"/>
    </row>
    <row r="32" spans="2:26" x14ac:dyDescent="0.15">
      <c r="E32" s="33"/>
      <c r="F32" s="33"/>
      <c r="G32" s="33"/>
    </row>
  </sheetData>
  <mergeCells count="15">
    <mergeCell ref="N4:O4"/>
    <mergeCell ref="P4:Q4"/>
    <mergeCell ref="R4:S4"/>
    <mergeCell ref="B28:O29"/>
    <mergeCell ref="K3:K4"/>
    <mergeCell ref="C4:D4"/>
    <mergeCell ref="E4:F4"/>
    <mergeCell ref="G4:H4"/>
    <mergeCell ref="I4:J4"/>
    <mergeCell ref="L4:M4"/>
    <mergeCell ref="C2:S2"/>
    <mergeCell ref="C3:F3"/>
    <mergeCell ref="G3:J3"/>
    <mergeCell ref="L3:O3"/>
    <mergeCell ref="P3:S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27"/>
  <sheetViews>
    <sheetView topLeftCell="A19" zoomScaleNormal="100" workbookViewId="0">
      <selection activeCell="J12" sqref="J12"/>
    </sheetView>
  </sheetViews>
  <sheetFormatPr baseColWidth="10" defaultColWidth="9.1640625" defaultRowHeight="13" x14ac:dyDescent="0.15"/>
  <cols>
    <col min="1" max="1" width="3.33203125" style="28" customWidth="1"/>
    <col min="2" max="2" width="9.1640625" style="28"/>
    <col min="3" max="3" width="10" style="28" bestFit="1" customWidth="1"/>
    <col min="4" max="4" width="13.33203125" style="28" customWidth="1"/>
    <col min="5" max="5" width="10" style="28" bestFit="1" customWidth="1"/>
    <col min="6" max="6" width="14.33203125" style="28" customWidth="1"/>
    <col min="7" max="7" width="10" style="28" customWidth="1"/>
    <col min="8" max="8" width="11.6640625" style="28" customWidth="1"/>
    <col min="9" max="9" width="11" style="28" customWidth="1"/>
    <col min="10" max="10" width="14.33203125" style="28" bestFit="1" customWidth="1"/>
    <col min="11" max="11" width="14.33203125" style="28" customWidth="1"/>
    <col min="12" max="13" width="10.6640625" style="28" bestFit="1" customWidth="1"/>
    <col min="14" max="14" width="9.33203125" style="28" bestFit="1" customWidth="1"/>
    <col min="15" max="15" width="15" style="28" customWidth="1"/>
    <col min="16" max="16" width="13.33203125" style="28" customWidth="1"/>
    <col min="17" max="17" width="12.33203125" style="28" customWidth="1"/>
    <col min="18" max="18" width="12.83203125"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16" ht="83" customHeight="1" thickBot="1" x14ac:dyDescent="0.35">
      <c r="B1" s="219" t="s">
        <v>95</v>
      </c>
      <c r="C1" s="220"/>
      <c r="D1" s="220"/>
      <c r="E1" s="220"/>
      <c r="F1" s="220"/>
      <c r="G1" s="220"/>
      <c r="H1" s="221"/>
      <c r="I1" s="31"/>
      <c r="J1" s="31"/>
      <c r="K1" s="31"/>
      <c r="L1" s="31"/>
      <c r="M1" s="30"/>
      <c r="N1" s="31"/>
      <c r="O1" s="30"/>
      <c r="P1" s="31"/>
    </row>
    <row r="2" spans="2:16" ht="60.75" customHeight="1" thickBot="1" x14ac:dyDescent="0.35">
      <c r="B2" s="7"/>
      <c r="C2" s="225" t="s">
        <v>31</v>
      </c>
      <c r="D2" s="226"/>
      <c r="E2" s="224" t="s">
        <v>32</v>
      </c>
      <c r="F2" s="226"/>
      <c r="G2" s="236" t="s">
        <v>125</v>
      </c>
      <c r="H2" s="237"/>
      <c r="I2" s="30"/>
    </row>
    <row r="3" spans="2:16" ht="20" thickBot="1" x14ac:dyDescent="0.25">
      <c r="B3" s="99" t="s">
        <v>19</v>
      </c>
      <c r="C3" s="100" t="s">
        <v>18</v>
      </c>
      <c r="D3" s="101" t="s">
        <v>70</v>
      </c>
      <c r="E3" s="102" t="s">
        <v>18</v>
      </c>
      <c r="F3" s="101" t="s">
        <v>70</v>
      </c>
      <c r="G3" s="100" t="s">
        <v>18</v>
      </c>
      <c r="H3" s="101" t="s">
        <v>70</v>
      </c>
      <c r="I3" s="30"/>
    </row>
    <row r="4" spans="2:16" ht="15" x14ac:dyDescent="0.2">
      <c r="B4" s="2" t="s">
        <v>40</v>
      </c>
      <c r="C4" s="118">
        <v>115968.91499999999</v>
      </c>
      <c r="D4" s="119">
        <v>18236.802</v>
      </c>
      <c r="E4" s="120">
        <v>4433.8419999999996</v>
      </c>
      <c r="F4" s="120">
        <v>785.98599999999999</v>
      </c>
      <c r="G4" s="118">
        <v>2426.7269999999999</v>
      </c>
      <c r="H4" s="119">
        <v>580.654</v>
      </c>
      <c r="I4" s="44"/>
    </row>
    <row r="5" spans="2:16" ht="15" x14ac:dyDescent="0.2">
      <c r="B5" s="22" t="s">
        <v>41</v>
      </c>
      <c r="C5" s="45">
        <v>115972.12300000001</v>
      </c>
      <c r="D5" s="46">
        <v>18455.217000000001</v>
      </c>
      <c r="E5" s="47">
        <v>5340.4070000000002</v>
      </c>
      <c r="F5" s="47">
        <v>986.31700000000001</v>
      </c>
      <c r="G5" s="45">
        <v>2796.7469999999998</v>
      </c>
      <c r="H5" s="46">
        <v>713</v>
      </c>
      <c r="I5" s="44"/>
    </row>
    <row r="6" spans="2:16" ht="15" x14ac:dyDescent="0.2">
      <c r="B6" s="22" t="s">
        <v>42</v>
      </c>
      <c r="C6" s="45">
        <v>116040.91</v>
      </c>
      <c r="D6" s="46">
        <v>18673.009999999998</v>
      </c>
      <c r="E6" s="47">
        <v>6496.5820000000003</v>
      </c>
      <c r="F6" s="47">
        <v>1169.6030000000001</v>
      </c>
      <c r="G6" s="45">
        <v>3263.8209999999999</v>
      </c>
      <c r="H6" s="46">
        <v>806.65899999999999</v>
      </c>
      <c r="I6" s="44"/>
    </row>
    <row r="7" spans="2:16" ht="15" x14ac:dyDescent="0.2">
      <c r="B7" s="22" t="s">
        <v>43</v>
      </c>
      <c r="C7" s="45">
        <v>115909.927</v>
      </c>
      <c r="D7" s="46">
        <v>19579.353999999999</v>
      </c>
      <c r="E7" s="47">
        <v>6898.0110000000004</v>
      </c>
      <c r="F7" s="47">
        <v>1372.1</v>
      </c>
      <c r="G7" s="45">
        <v>3493.779</v>
      </c>
      <c r="H7" s="46">
        <v>945.26300000000003</v>
      </c>
      <c r="I7" s="44"/>
    </row>
    <row r="8" spans="2:16" ht="15" x14ac:dyDescent="0.2">
      <c r="B8" s="22" t="s">
        <v>44</v>
      </c>
      <c r="C8" s="45">
        <v>117496.454</v>
      </c>
      <c r="D8" s="46">
        <v>20261.037</v>
      </c>
      <c r="E8" s="47">
        <v>6311.3389999999999</v>
      </c>
      <c r="F8" s="47">
        <v>1114.7159999999999</v>
      </c>
      <c r="G8" s="45">
        <v>3392.4650000000001</v>
      </c>
      <c r="H8" s="46">
        <v>868.05200000000002</v>
      </c>
      <c r="I8" s="44"/>
    </row>
    <row r="9" spans="2:16" ht="15" x14ac:dyDescent="0.2">
      <c r="B9" s="22" t="s">
        <v>45</v>
      </c>
      <c r="C9" s="45">
        <v>119324.375</v>
      </c>
      <c r="D9" s="46">
        <v>21109.175999999999</v>
      </c>
      <c r="E9" s="47">
        <v>5953.4139999999998</v>
      </c>
      <c r="F9" s="47">
        <v>976.01599999999996</v>
      </c>
      <c r="G9" s="45">
        <v>3358.7559999999999</v>
      </c>
      <c r="H9" s="46">
        <v>938.17200000000003</v>
      </c>
      <c r="I9" s="44"/>
    </row>
    <row r="10" spans="2:16" ht="15" x14ac:dyDescent="0.2">
      <c r="B10" s="22" t="s">
        <v>46</v>
      </c>
      <c r="C10" s="45">
        <v>120126.341</v>
      </c>
      <c r="D10" s="46">
        <v>22490.407999999999</v>
      </c>
      <c r="E10" s="47">
        <v>5659.5720000000001</v>
      </c>
      <c r="F10" s="47">
        <v>885.50800000000004</v>
      </c>
      <c r="G10" s="45">
        <v>3137.0790000000002</v>
      </c>
      <c r="H10" s="46">
        <v>843.54300000000001</v>
      </c>
      <c r="I10" s="44"/>
    </row>
    <row r="11" spans="2:16" ht="15" x14ac:dyDescent="0.2">
      <c r="B11" s="10" t="s">
        <v>47</v>
      </c>
      <c r="C11" s="121">
        <v>120984.802</v>
      </c>
      <c r="D11" s="122">
        <v>23200.656999999999</v>
      </c>
      <c r="E11" s="123">
        <v>5699.2790000000005</v>
      </c>
      <c r="F11" s="123">
        <v>976.90499999999997</v>
      </c>
      <c r="G11" s="121">
        <v>3331.788</v>
      </c>
      <c r="H11" s="122">
        <v>953.61</v>
      </c>
      <c r="I11" s="44"/>
    </row>
    <row r="12" spans="2:16" ht="15" x14ac:dyDescent="0.2">
      <c r="B12" s="22" t="s">
        <v>48</v>
      </c>
      <c r="C12" s="45">
        <v>120822.24099999999</v>
      </c>
      <c r="D12" s="46">
        <v>22973.588</v>
      </c>
      <c r="E12" s="47">
        <v>7375.5259999999998</v>
      </c>
      <c r="F12" s="47">
        <v>1360.4559999999999</v>
      </c>
      <c r="G12" s="45">
        <v>4313.18</v>
      </c>
      <c r="H12" s="46">
        <v>1410.5509999999999</v>
      </c>
      <c r="I12" s="44"/>
    </row>
    <row r="13" spans="2:16" ht="15.75" customHeight="1" x14ac:dyDescent="0.2">
      <c r="B13" s="22" t="s">
        <v>49</v>
      </c>
      <c r="C13" s="45">
        <v>116446.792</v>
      </c>
      <c r="D13" s="46">
        <v>21733.62</v>
      </c>
      <c r="E13" s="47">
        <v>11827.05</v>
      </c>
      <c r="F13" s="47">
        <v>2364.2939999999999</v>
      </c>
      <c r="G13" s="45">
        <v>6535.9129999999996</v>
      </c>
      <c r="H13" s="46">
        <v>2084.038</v>
      </c>
      <c r="I13" s="44"/>
      <c r="J13" s="34"/>
      <c r="K13" s="30"/>
      <c r="L13" s="31"/>
      <c r="M13" s="33"/>
      <c r="N13" s="33"/>
      <c r="O13" s="33"/>
    </row>
    <row r="14" spans="2:16" ht="15" x14ac:dyDescent="0.2">
      <c r="B14" s="22" t="s">
        <v>50</v>
      </c>
      <c r="C14" s="45">
        <v>116097.705</v>
      </c>
      <c r="D14" s="46">
        <v>22240.858</v>
      </c>
      <c r="E14" s="47">
        <v>11756.993</v>
      </c>
      <c r="F14" s="47">
        <v>2244.3240000000001</v>
      </c>
      <c r="G14" s="45">
        <v>6523.4250000000002</v>
      </c>
      <c r="H14" s="46">
        <v>2048.8580000000002</v>
      </c>
      <c r="I14" s="44"/>
      <c r="J14" s="34"/>
      <c r="K14" s="30"/>
      <c r="L14" s="31"/>
      <c r="M14" s="33"/>
      <c r="N14" s="33"/>
      <c r="O14" s="33"/>
    </row>
    <row r="15" spans="2:16" ht="15" x14ac:dyDescent="0.2">
      <c r="B15" s="22" t="s">
        <v>51</v>
      </c>
      <c r="C15" s="45">
        <v>116629.22</v>
      </c>
      <c r="D15" s="46">
        <v>22203.699000000001</v>
      </c>
      <c r="E15" s="47">
        <v>11261.197</v>
      </c>
      <c r="F15" s="47">
        <v>2149.3760000000002</v>
      </c>
      <c r="G15" s="45">
        <v>6481.12</v>
      </c>
      <c r="H15" s="46">
        <v>1984.8230000000001</v>
      </c>
      <c r="I15" s="44"/>
      <c r="J15" s="34"/>
      <c r="K15" s="30"/>
      <c r="L15" s="31"/>
      <c r="M15" s="33"/>
      <c r="N15" s="33"/>
      <c r="O15" s="33"/>
    </row>
    <row r="16" spans="2:16" ht="15" x14ac:dyDescent="0.2">
      <c r="B16" s="22" t="s">
        <v>52</v>
      </c>
      <c r="C16" s="45">
        <v>118279.79700000001</v>
      </c>
      <c r="D16" s="46">
        <v>23086.375</v>
      </c>
      <c r="E16" s="47">
        <v>10096.575000000001</v>
      </c>
      <c r="F16" s="47">
        <v>1900.1880000000001</v>
      </c>
      <c r="G16" s="45">
        <v>6312.11</v>
      </c>
      <c r="H16" s="46">
        <v>1689.81</v>
      </c>
      <c r="I16" s="44"/>
      <c r="J16" s="34"/>
      <c r="K16" s="30"/>
      <c r="L16" s="31"/>
      <c r="M16" s="33"/>
      <c r="N16" s="33"/>
      <c r="O16" s="33"/>
    </row>
    <row r="17" spans="2:20" ht="15" x14ac:dyDescent="0.2">
      <c r="B17" s="22" t="s">
        <v>53</v>
      </c>
      <c r="C17" s="45">
        <v>119333.382</v>
      </c>
      <c r="D17" s="46">
        <v>23776.222000000002</v>
      </c>
      <c r="E17" s="47">
        <v>9209.7780000000002</v>
      </c>
      <c r="F17" s="47">
        <v>1652.64</v>
      </c>
      <c r="G17" s="45">
        <v>6025.9359999999997</v>
      </c>
      <c r="H17" s="46">
        <v>1720.7270000000001</v>
      </c>
      <c r="I17" s="44"/>
      <c r="J17" s="34"/>
      <c r="K17" s="30"/>
      <c r="L17" s="31"/>
      <c r="M17" s="33"/>
      <c r="N17" s="33"/>
      <c r="O17" s="33"/>
    </row>
    <row r="18" spans="2:20" ht="15" x14ac:dyDescent="0.2">
      <c r="B18" s="22" t="s">
        <v>54</v>
      </c>
      <c r="C18" s="45">
        <v>120768.326</v>
      </c>
      <c r="D18" s="46">
        <v>24480.093000000001</v>
      </c>
      <c r="E18" s="47">
        <v>7899.7280000000001</v>
      </c>
      <c r="F18" s="47">
        <v>1280.2629999999999</v>
      </c>
      <c r="G18" s="45">
        <v>5506.2749999999996</v>
      </c>
      <c r="H18" s="46">
        <v>1577.076</v>
      </c>
      <c r="I18" s="44"/>
      <c r="J18" s="34"/>
      <c r="K18" s="30"/>
      <c r="L18" s="31"/>
      <c r="M18" s="33"/>
      <c r="N18" s="33"/>
      <c r="O18" s="33"/>
    </row>
    <row r="19" spans="2:20" ht="15" x14ac:dyDescent="0.2">
      <c r="B19" s="22" t="s">
        <v>55</v>
      </c>
      <c r="C19" s="45">
        <v>122721.37</v>
      </c>
      <c r="D19" s="46">
        <v>24768.914000000001</v>
      </c>
      <c r="E19" s="47">
        <v>6565.1750000000002</v>
      </c>
      <c r="F19" s="47">
        <v>1225.4100000000001</v>
      </c>
      <c r="G19" s="45">
        <v>4884.0870000000004</v>
      </c>
      <c r="H19" s="46">
        <v>1223.3040000000001</v>
      </c>
      <c r="I19" s="44"/>
      <c r="J19" s="34"/>
      <c r="K19" s="30"/>
      <c r="L19" s="31"/>
      <c r="M19" s="33"/>
      <c r="N19" s="33"/>
      <c r="O19" s="33"/>
    </row>
    <row r="20" spans="2:20" ht="15" x14ac:dyDescent="0.2">
      <c r="B20" s="22" t="s">
        <v>56</v>
      </c>
      <c r="C20" s="45">
        <v>124045.21400000001</v>
      </c>
      <c r="D20" s="46">
        <v>26002.588</v>
      </c>
      <c r="E20" s="47">
        <v>6407.9830000000002</v>
      </c>
      <c r="F20" s="47">
        <v>1165.1980000000001</v>
      </c>
      <c r="G20" s="45">
        <v>4566.1689999999999</v>
      </c>
      <c r="H20" s="46">
        <v>1244.1849999999999</v>
      </c>
      <c r="I20" s="44"/>
      <c r="J20" s="31"/>
      <c r="K20" s="31"/>
      <c r="P20" s="30"/>
      <c r="Q20" s="31"/>
      <c r="R20" s="33"/>
      <c r="S20" s="33"/>
      <c r="T20" s="33"/>
    </row>
    <row r="21" spans="2:20" ht="15" x14ac:dyDescent="0.2">
      <c r="B21" s="22" t="s">
        <v>57</v>
      </c>
      <c r="C21" s="45">
        <v>125592.656</v>
      </c>
      <c r="D21" s="46">
        <v>26465.053</v>
      </c>
      <c r="E21" s="47">
        <v>5639.8230000000003</v>
      </c>
      <c r="F21" s="47">
        <v>1093.047</v>
      </c>
      <c r="G21" s="45">
        <v>3946.027</v>
      </c>
      <c r="H21" s="46">
        <v>1137.068</v>
      </c>
      <c r="I21" s="44"/>
      <c r="J21" s="31"/>
      <c r="K21" s="31"/>
      <c r="P21" s="30"/>
      <c r="Q21" s="31"/>
      <c r="R21" s="33"/>
      <c r="S21" s="33"/>
      <c r="T21" s="33"/>
    </row>
    <row r="22" spans="2:20" ht="15" x14ac:dyDescent="0.2">
      <c r="B22" s="22" t="s">
        <v>58</v>
      </c>
      <c r="C22" s="45">
        <v>127128.751</v>
      </c>
      <c r="D22" s="46">
        <v>27091.252</v>
      </c>
      <c r="E22" s="47">
        <v>5094.2820000000002</v>
      </c>
      <c r="F22" s="47">
        <v>890.83500000000004</v>
      </c>
      <c r="G22" s="45">
        <v>3394.625</v>
      </c>
      <c r="H22" s="46">
        <v>1000.4930000000001</v>
      </c>
      <c r="I22" s="44"/>
      <c r="J22" s="31"/>
      <c r="K22" s="31"/>
      <c r="P22" s="30"/>
      <c r="Q22" s="31"/>
      <c r="R22" s="33"/>
      <c r="S22" s="33"/>
      <c r="T22" s="33"/>
    </row>
    <row r="23" spans="2:20" ht="15" x14ac:dyDescent="0.2">
      <c r="B23" s="10" t="s">
        <v>59</v>
      </c>
      <c r="C23" s="121">
        <v>129042.42</v>
      </c>
      <c r="D23" s="122">
        <v>27167.732</v>
      </c>
      <c r="E23" s="123">
        <v>4961.8900000000003</v>
      </c>
      <c r="F23" s="123">
        <v>800.64499999999998</v>
      </c>
      <c r="G23" s="121">
        <v>3186.4650000000001</v>
      </c>
      <c r="H23" s="122">
        <v>889.41399999999999</v>
      </c>
      <c r="I23" s="44"/>
      <c r="J23" s="31"/>
      <c r="K23" s="31"/>
      <c r="P23" s="30"/>
      <c r="Q23" s="31"/>
      <c r="R23" s="33"/>
      <c r="S23" s="33"/>
      <c r="T23" s="33"/>
    </row>
    <row r="24" spans="2:20" ht="15" x14ac:dyDescent="0.2">
      <c r="B24" s="22" t="s">
        <v>60</v>
      </c>
      <c r="C24" s="45">
        <v>120304.522</v>
      </c>
      <c r="D24" s="46">
        <v>24230.797999999999</v>
      </c>
      <c r="E24" s="47">
        <v>11101.493</v>
      </c>
      <c r="F24" s="47">
        <v>2810.3620000000001</v>
      </c>
      <c r="G24" s="45">
        <v>5428.6</v>
      </c>
      <c r="H24" s="46">
        <v>1833.066</v>
      </c>
      <c r="I24" s="44"/>
      <c r="J24" s="31"/>
      <c r="K24" s="31"/>
      <c r="P24" s="30"/>
      <c r="Q24" s="31"/>
      <c r="R24" s="33"/>
      <c r="S24" s="33"/>
      <c r="T24" s="33"/>
    </row>
    <row r="25" spans="2:20" ht="16" thickBot="1" x14ac:dyDescent="0.25">
      <c r="B25" s="16" t="s">
        <v>61</v>
      </c>
      <c r="C25" s="112">
        <v>124941.62400000001</v>
      </c>
      <c r="D25" s="114">
        <v>26423.379000000001</v>
      </c>
      <c r="E25" s="113">
        <v>6710.4979999999996</v>
      </c>
      <c r="F25" s="113">
        <v>1392.1790000000001</v>
      </c>
      <c r="G25" s="112">
        <v>3249.1990000000001</v>
      </c>
      <c r="H25" s="114">
        <v>1045.9290000000001</v>
      </c>
      <c r="I25" s="44"/>
      <c r="J25" s="31"/>
      <c r="K25" s="31"/>
      <c r="P25" s="30"/>
      <c r="Q25" s="31"/>
      <c r="R25" s="33"/>
      <c r="S25" s="33"/>
      <c r="T25" s="33"/>
    </row>
    <row r="26" spans="2:20" ht="55" customHeight="1" x14ac:dyDescent="0.15">
      <c r="B26" s="240" t="s">
        <v>96</v>
      </c>
      <c r="C26" s="235"/>
      <c r="D26" s="235"/>
      <c r="E26" s="235"/>
      <c r="F26" s="235"/>
      <c r="G26" s="235"/>
      <c r="H26" s="235"/>
      <c r="I26" s="49"/>
      <c r="J26" s="49"/>
      <c r="K26" s="49"/>
      <c r="L26" s="49"/>
      <c r="M26" s="49"/>
      <c r="N26" s="49"/>
      <c r="O26" s="49"/>
    </row>
    <row r="27" spans="2:20" ht="15" x14ac:dyDescent="0.15">
      <c r="B27" s="161" t="s">
        <v>120</v>
      </c>
      <c r="C27" s="30"/>
      <c r="D27" s="31"/>
      <c r="E27" s="30"/>
      <c r="F27" s="31"/>
      <c r="G27" s="30"/>
      <c r="H27" s="31"/>
      <c r="I27" s="30"/>
      <c r="J27" s="31"/>
      <c r="K27" s="31"/>
      <c r="L27" s="30"/>
      <c r="M27" s="31"/>
      <c r="N27" s="30"/>
      <c r="O27" s="31"/>
    </row>
  </sheetData>
  <mergeCells count="5">
    <mergeCell ref="B26:H26"/>
    <mergeCell ref="B1:H1"/>
    <mergeCell ref="C2:D2"/>
    <mergeCell ref="E2:F2"/>
    <mergeCell ref="G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Z32"/>
  <sheetViews>
    <sheetView zoomScaleNormal="100" workbookViewId="0">
      <selection activeCell="K3" sqref="K3:K4"/>
    </sheetView>
  </sheetViews>
  <sheetFormatPr baseColWidth="10" defaultColWidth="9.1640625" defaultRowHeight="13" x14ac:dyDescent="0.15"/>
  <cols>
    <col min="1" max="1" width="2.6640625" style="28" customWidth="1"/>
    <col min="2" max="2" width="9.1640625" style="28"/>
    <col min="3" max="3" width="10" style="28" bestFit="1" customWidth="1"/>
    <col min="4" max="4" width="10" style="28" customWidth="1"/>
    <col min="5" max="5" width="10" style="28" bestFit="1" customWidth="1"/>
    <col min="6" max="6" width="9.1640625" style="28" customWidth="1"/>
    <col min="7" max="8" width="9.33203125" style="28" customWidth="1"/>
    <col min="9" max="9" width="9" style="28" customWidth="1"/>
    <col min="10" max="10" width="10.33203125" style="28" customWidth="1"/>
    <col min="11" max="11" width="14.33203125" style="28" customWidth="1"/>
    <col min="12" max="12" width="9.1640625" style="28" customWidth="1"/>
    <col min="13" max="13" width="10.6640625" style="28" bestFit="1" customWidth="1"/>
    <col min="14" max="14" width="9.33203125" style="28" bestFit="1" customWidth="1"/>
    <col min="15" max="15" width="10.83203125" style="28" customWidth="1"/>
    <col min="16" max="16" width="9.33203125" style="28" customWidth="1"/>
    <col min="17" max="17" width="8.83203125" style="28" customWidth="1"/>
    <col min="18" max="18" width="9.83203125"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26" ht="14" thickBot="1" x14ac:dyDescent="0.2"/>
    <row r="2" spans="2:26" ht="24.75" customHeight="1" thickBot="1" x14ac:dyDescent="0.35">
      <c r="B2" s="7"/>
      <c r="C2" s="219" t="s">
        <v>97</v>
      </c>
      <c r="D2" s="220"/>
      <c r="E2" s="220"/>
      <c r="F2" s="220"/>
      <c r="G2" s="220"/>
      <c r="H2" s="220"/>
      <c r="I2" s="220"/>
      <c r="J2" s="220"/>
      <c r="K2" s="220"/>
      <c r="L2" s="220"/>
      <c r="M2" s="220"/>
      <c r="N2" s="220"/>
      <c r="O2" s="220"/>
      <c r="P2" s="220"/>
      <c r="Q2" s="220"/>
      <c r="R2" s="220"/>
      <c r="S2" s="221"/>
    </row>
    <row r="3" spans="2:26" ht="49.25" customHeight="1" thickBot="1" x14ac:dyDescent="0.35">
      <c r="B3" s="8"/>
      <c r="C3" s="222" t="s">
        <v>63</v>
      </c>
      <c r="D3" s="223"/>
      <c r="E3" s="223"/>
      <c r="F3" s="223"/>
      <c r="G3" s="224" t="s">
        <v>122</v>
      </c>
      <c r="H3" s="225"/>
      <c r="I3" s="225"/>
      <c r="J3" s="226"/>
      <c r="K3" s="238" t="s">
        <v>135</v>
      </c>
      <c r="L3" s="224" t="s">
        <v>123</v>
      </c>
      <c r="M3" s="225"/>
      <c r="N3" s="225"/>
      <c r="O3" s="226"/>
      <c r="P3" s="224" t="s">
        <v>124</v>
      </c>
      <c r="Q3" s="225"/>
      <c r="R3" s="225"/>
      <c r="S3" s="226"/>
    </row>
    <row r="4" spans="2:26" ht="26.25" customHeight="1" thickBot="1" x14ac:dyDescent="0.3">
      <c r="B4" s="106"/>
      <c r="C4" s="229" t="s">
        <v>18</v>
      </c>
      <c r="D4" s="230"/>
      <c r="E4" s="227" t="s">
        <v>69</v>
      </c>
      <c r="F4" s="228"/>
      <c r="G4" s="229" t="s">
        <v>18</v>
      </c>
      <c r="H4" s="230"/>
      <c r="I4" s="227" t="s">
        <v>69</v>
      </c>
      <c r="J4" s="228"/>
      <c r="K4" s="239"/>
      <c r="L4" s="229" t="s">
        <v>18</v>
      </c>
      <c r="M4" s="230"/>
      <c r="N4" s="227" t="s">
        <v>69</v>
      </c>
      <c r="O4" s="228"/>
      <c r="P4" s="229" t="s">
        <v>18</v>
      </c>
      <c r="Q4" s="230"/>
      <c r="R4" s="227" t="s">
        <v>69</v>
      </c>
      <c r="S4" s="228"/>
    </row>
    <row r="5" spans="2:26" ht="17" thickBot="1" x14ac:dyDescent="0.25">
      <c r="B5" s="107" t="s">
        <v>19</v>
      </c>
      <c r="C5" s="108" t="s">
        <v>33</v>
      </c>
      <c r="D5" s="109" t="s">
        <v>17</v>
      </c>
      <c r="E5" s="110" t="s">
        <v>33</v>
      </c>
      <c r="F5" s="111" t="s">
        <v>17</v>
      </c>
      <c r="G5" s="108" t="s">
        <v>33</v>
      </c>
      <c r="H5" s="109" t="s">
        <v>17</v>
      </c>
      <c r="I5" s="110" t="s">
        <v>33</v>
      </c>
      <c r="J5" s="111" t="s">
        <v>17</v>
      </c>
      <c r="K5" s="146" t="s">
        <v>33</v>
      </c>
      <c r="L5" s="108" t="s">
        <v>33</v>
      </c>
      <c r="M5" s="109" t="s">
        <v>17</v>
      </c>
      <c r="N5" s="110" t="s">
        <v>33</v>
      </c>
      <c r="O5" s="111" t="s">
        <v>17</v>
      </c>
      <c r="P5" s="108" t="s">
        <v>33</v>
      </c>
      <c r="Q5" s="109" t="s">
        <v>17</v>
      </c>
      <c r="R5" s="110" t="s">
        <v>33</v>
      </c>
      <c r="S5" s="111" t="s">
        <v>17</v>
      </c>
    </row>
    <row r="6" spans="2:26" ht="15" x14ac:dyDescent="0.2">
      <c r="B6" s="2" t="s">
        <v>40</v>
      </c>
      <c r="C6" s="3">
        <v>80424.535000000003</v>
      </c>
      <c r="D6" s="4">
        <f>C6/(C6+P6)</f>
        <v>0.73300936668800287</v>
      </c>
      <c r="E6" s="5">
        <v>12944.373</v>
      </c>
      <c r="F6" s="6">
        <f>E6/(E6+R6)</f>
        <v>0.7072936241808766</v>
      </c>
      <c r="G6" s="3">
        <v>3661.2570000000001</v>
      </c>
      <c r="H6" s="4">
        <f>G6/(G6+C6)</f>
        <v>4.3541922040765221E-2</v>
      </c>
      <c r="I6" s="5">
        <v>632.505</v>
      </c>
      <c r="J6" s="6">
        <f>I6/(I6+E6)</f>
        <v>4.6586925212114307E-2</v>
      </c>
      <c r="K6" s="5">
        <f>L6+N6</f>
        <v>30356.893</v>
      </c>
      <c r="L6" s="3">
        <v>25632.499</v>
      </c>
      <c r="M6" s="4">
        <f>L6/(L6+G6+C6)</f>
        <v>0.23362101948890182</v>
      </c>
      <c r="N6" s="5">
        <v>4724.3940000000002</v>
      </c>
      <c r="O6" s="6">
        <f>N6/(N6+I6+E6)</f>
        <v>0.2581456633178284</v>
      </c>
      <c r="P6" s="3">
        <f>G6+L6</f>
        <v>29293.756000000001</v>
      </c>
      <c r="Q6" s="4">
        <f t="shared" ref="Q6:Q27" si="0">P6/(P6+C6)</f>
        <v>0.26699063331199718</v>
      </c>
      <c r="R6" s="5">
        <f>N6+I6</f>
        <v>5356.8990000000003</v>
      </c>
      <c r="S6" s="6">
        <f t="shared" ref="S6:S27" si="1">R6/(R6+E6)</f>
        <v>0.2927063758191234</v>
      </c>
      <c r="T6" s="162"/>
      <c r="Z6" s="105"/>
    </row>
    <row r="7" spans="2:26" ht="15" x14ac:dyDescent="0.2">
      <c r="B7" s="22" t="s">
        <v>41</v>
      </c>
      <c r="C7" s="23">
        <v>80158.653999999995</v>
      </c>
      <c r="D7" s="24">
        <f t="shared" ref="D7:D27" si="2">C7/(C7+P7)</f>
        <v>0.7237665196545412</v>
      </c>
      <c r="E7" s="25">
        <v>12963.59</v>
      </c>
      <c r="F7" s="26">
        <f t="shared" ref="F7:F27" si="3">E7/(E7+R7)</f>
        <v>0.69842191200499926</v>
      </c>
      <c r="G7" s="23">
        <v>4370.22</v>
      </c>
      <c r="H7" s="24">
        <f t="shared" ref="H7:H27" si="4">G7/(G7+C7)</f>
        <v>5.1700913465379895E-2</v>
      </c>
      <c r="I7" s="25">
        <v>730.928</v>
      </c>
      <c r="J7" s="26">
        <f t="shared" ref="J7:J27" si="5">I7/(I7+E7)</f>
        <v>5.3373766057337686E-2</v>
      </c>
      <c r="K7" s="27">
        <f>L7+N7</f>
        <v>31089.955999999998</v>
      </c>
      <c r="L7" s="23">
        <v>26223.215</v>
      </c>
      <c r="M7" s="24">
        <f t="shared" ref="M7:M27" si="6">L7/(L7+G7+C7)</f>
        <v>0.23677399890849915</v>
      </c>
      <c r="N7" s="25">
        <v>4866.741</v>
      </c>
      <c r="O7" s="26">
        <f t="shared" ref="O7:O27" si="7">N7/(N7+I7+E7)</f>
        <v>0.26219886269568249</v>
      </c>
      <c r="P7" s="23">
        <f t="shared" ref="P7:P27" si="8">G7+L7</f>
        <v>30593.435000000001</v>
      </c>
      <c r="Q7" s="24">
        <f t="shared" si="0"/>
        <v>0.2762334803454588</v>
      </c>
      <c r="R7" s="25">
        <f t="shared" ref="R7:R27" si="9">N7+I7</f>
        <v>5597.6689999999999</v>
      </c>
      <c r="S7" s="26">
        <f t="shared" si="1"/>
        <v>0.3015780879950008</v>
      </c>
      <c r="T7" s="162"/>
      <c r="Z7" s="105"/>
    </row>
    <row r="8" spans="2:26" ht="15" x14ac:dyDescent="0.2">
      <c r="B8" s="22" t="s">
        <v>42</v>
      </c>
      <c r="C8" s="23">
        <v>79425.990000000005</v>
      </c>
      <c r="D8" s="24">
        <f t="shared" si="2"/>
        <v>0.71510362778060088</v>
      </c>
      <c r="E8" s="25">
        <v>12990.746999999999</v>
      </c>
      <c r="F8" s="26">
        <f t="shared" si="3"/>
        <v>0.6852506976600905</v>
      </c>
      <c r="G8" s="23">
        <v>5263.9110000000001</v>
      </c>
      <c r="H8" s="24">
        <f t="shared" si="4"/>
        <v>6.2155120478886841E-2</v>
      </c>
      <c r="I8" s="25">
        <v>890.47699999999998</v>
      </c>
      <c r="J8" s="26">
        <f t="shared" si="5"/>
        <v>6.4149746448872225E-2</v>
      </c>
      <c r="K8" s="27">
        <f t="shared" ref="K8:K27" si="10">L8+N8</f>
        <v>31455.734</v>
      </c>
      <c r="L8" s="23">
        <v>26379.302</v>
      </c>
      <c r="M8" s="24">
        <f t="shared" si="6"/>
        <v>0.23750329783135293</v>
      </c>
      <c r="N8" s="25">
        <v>5076.4319999999998</v>
      </c>
      <c r="O8" s="26">
        <f t="shared" si="7"/>
        <v>0.26777740876825701</v>
      </c>
      <c r="P8" s="23">
        <f t="shared" si="8"/>
        <v>31643.213</v>
      </c>
      <c r="Q8" s="24">
        <f t="shared" si="0"/>
        <v>0.28489637221939906</v>
      </c>
      <c r="R8" s="25">
        <f t="shared" si="9"/>
        <v>5966.9089999999997</v>
      </c>
      <c r="S8" s="26">
        <f t="shared" si="1"/>
        <v>0.31474930233990955</v>
      </c>
      <c r="T8" s="162"/>
      <c r="Z8" s="105"/>
    </row>
    <row r="9" spans="2:26" ht="15" x14ac:dyDescent="0.2">
      <c r="B9" s="22" t="s">
        <v>43</v>
      </c>
      <c r="C9" s="23">
        <v>78095.240000000005</v>
      </c>
      <c r="D9" s="24">
        <f t="shared" si="2"/>
        <v>0.70442257221860627</v>
      </c>
      <c r="E9" s="25">
        <v>13673.145</v>
      </c>
      <c r="F9" s="26">
        <f t="shared" si="3"/>
        <v>0.68431874671651349</v>
      </c>
      <c r="G9" s="23">
        <v>5567.5110000000004</v>
      </c>
      <c r="H9" s="24">
        <f t="shared" si="4"/>
        <v>6.6547070631229902E-2</v>
      </c>
      <c r="I9" s="25">
        <v>1041.644</v>
      </c>
      <c r="J9" s="26">
        <f t="shared" si="5"/>
        <v>7.0788918549902408E-2</v>
      </c>
      <c r="K9" s="27">
        <f t="shared" si="10"/>
        <v>32467.32</v>
      </c>
      <c r="L9" s="23">
        <v>27201.441999999999</v>
      </c>
      <c r="M9" s="24">
        <f t="shared" si="6"/>
        <v>0.2453582285129699</v>
      </c>
      <c r="N9" s="25">
        <v>5265.8779999999997</v>
      </c>
      <c r="O9" s="26">
        <f t="shared" si="7"/>
        <v>0.26354865931152344</v>
      </c>
      <c r="P9" s="23">
        <f t="shared" si="8"/>
        <v>32768.953000000001</v>
      </c>
      <c r="Q9" s="24">
        <f t="shared" si="0"/>
        <v>0.29557742778139379</v>
      </c>
      <c r="R9" s="25">
        <f t="shared" si="9"/>
        <v>6307.5219999999999</v>
      </c>
      <c r="S9" s="26">
        <f t="shared" si="1"/>
        <v>0.31568125328348645</v>
      </c>
      <c r="T9" s="162"/>
      <c r="Z9" s="105"/>
    </row>
    <row r="10" spans="2:26" ht="15" x14ac:dyDescent="0.2">
      <c r="B10" s="22" t="s">
        <v>44</v>
      </c>
      <c r="C10" s="23">
        <v>79066.171000000002</v>
      </c>
      <c r="D10" s="24">
        <f t="shared" si="2"/>
        <v>0.70414928146221345</v>
      </c>
      <c r="E10" s="25">
        <v>14172.514999999999</v>
      </c>
      <c r="F10" s="26">
        <f t="shared" si="3"/>
        <v>0.69638647907565376</v>
      </c>
      <c r="G10" s="23">
        <v>5139.4949999999999</v>
      </c>
      <c r="H10" s="24">
        <f t="shared" si="4"/>
        <v>6.1035025837810016E-2</v>
      </c>
      <c r="I10" s="25">
        <v>871.18700000000001</v>
      </c>
      <c r="J10" s="26">
        <f t="shared" si="5"/>
        <v>5.7910413274604881E-2</v>
      </c>
      <c r="K10" s="27">
        <f t="shared" si="10"/>
        <v>33388.231999999996</v>
      </c>
      <c r="L10" s="23">
        <v>28080.425999999999</v>
      </c>
      <c r="M10" s="24">
        <f t="shared" si="6"/>
        <v>0.25007928853735506</v>
      </c>
      <c r="N10" s="25">
        <v>5307.8059999999996</v>
      </c>
      <c r="O10" s="26">
        <f t="shared" si="7"/>
        <v>0.26080652106959346</v>
      </c>
      <c r="P10" s="23">
        <f t="shared" si="8"/>
        <v>33219.921000000002</v>
      </c>
      <c r="Q10" s="24">
        <f t="shared" si="0"/>
        <v>0.29585071853778649</v>
      </c>
      <c r="R10" s="25">
        <f t="shared" si="9"/>
        <v>6178.9929999999995</v>
      </c>
      <c r="S10" s="26">
        <f t="shared" si="1"/>
        <v>0.30361352092434624</v>
      </c>
      <c r="T10" s="162"/>
      <c r="Z10" s="105"/>
    </row>
    <row r="11" spans="2:26" ht="15" x14ac:dyDescent="0.2">
      <c r="B11" s="22" t="s">
        <v>45</v>
      </c>
      <c r="C11" s="23">
        <v>80125.664999999994</v>
      </c>
      <c r="D11" s="24">
        <f t="shared" si="2"/>
        <v>0.70828750497067838</v>
      </c>
      <c r="E11" s="25">
        <v>14588.878000000001</v>
      </c>
      <c r="F11" s="26">
        <f t="shared" si="3"/>
        <v>0.706000244094524</v>
      </c>
      <c r="G11" s="23">
        <v>4866.2049999999999</v>
      </c>
      <c r="H11" s="24">
        <f t="shared" si="4"/>
        <v>5.7254946855505126E-2</v>
      </c>
      <c r="I11" s="25">
        <v>769.10199999999998</v>
      </c>
      <c r="J11" s="26">
        <f t="shared" si="5"/>
        <v>5.0078330613791654E-2</v>
      </c>
      <c r="K11" s="27">
        <f t="shared" si="10"/>
        <v>33440.180999999997</v>
      </c>
      <c r="L11" s="23">
        <v>28134.035</v>
      </c>
      <c r="M11" s="24">
        <f t="shared" si="6"/>
        <v>0.24869666236040278</v>
      </c>
      <c r="N11" s="25">
        <v>5306.1459999999997</v>
      </c>
      <c r="O11" s="26">
        <f t="shared" si="7"/>
        <v>0.25678056744330729</v>
      </c>
      <c r="P11" s="23">
        <f t="shared" si="8"/>
        <v>33000.239999999998</v>
      </c>
      <c r="Q11" s="24">
        <f t="shared" si="0"/>
        <v>0.29171249502932151</v>
      </c>
      <c r="R11" s="25">
        <f t="shared" si="9"/>
        <v>6075.2479999999996</v>
      </c>
      <c r="S11" s="26">
        <f t="shared" si="1"/>
        <v>0.29399975590547595</v>
      </c>
      <c r="T11" s="162"/>
      <c r="Z11" s="105"/>
    </row>
    <row r="12" spans="2:26" ht="15" x14ac:dyDescent="0.2">
      <c r="B12" s="22" t="s">
        <v>46</v>
      </c>
      <c r="C12" s="23">
        <v>79776.137000000002</v>
      </c>
      <c r="D12" s="24">
        <f t="shared" si="2"/>
        <v>0.70958360768618545</v>
      </c>
      <c r="E12" s="25">
        <v>15541.218999999999</v>
      </c>
      <c r="F12" s="26">
        <f t="shared" si="3"/>
        <v>0.71693365968324718</v>
      </c>
      <c r="G12" s="23">
        <v>4641.933</v>
      </c>
      <c r="H12" s="24">
        <f t="shared" si="4"/>
        <v>5.4987433377711663E-2</v>
      </c>
      <c r="I12" s="25">
        <v>715.00400000000002</v>
      </c>
      <c r="J12" s="26">
        <f t="shared" si="5"/>
        <v>4.3983402540676272E-2</v>
      </c>
      <c r="K12" s="27">
        <f t="shared" si="10"/>
        <v>33429.743999999999</v>
      </c>
      <c r="L12" s="23">
        <v>28008.620999999999</v>
      </c>
      <c r="M12" s="24">
        <f t="shared" si="6"/>
        <v>0.24912786057182806</v>
      </c>
      <c r="N12" s="25">
        <v>5421.1229999999996</v>
      </c>
      <c r="O12" s="26">
        <f t="shared" si="7"/>
        <v>0.25008241322530905</v>
      </c>
      <c r="P12" s="23">
        <f t="shared" si="8"/>
        <v>32650.554</v>
      </c>
      <c r="Q12" s="24">
        <f t="shared" si="0"/>
        <v>0.2904163923138145</v>
      </c>
      <c r="R12" s="25">
        <f t="shared" si="9"/>
        <v>6136.1269999999995</v>
      </c>
      <c r="S12" s="26">
        <f t="shared" si="1"/>
        <v>0.28306634031675282</v>
      </c>
      <c r="T12" s="162"/>
      <c r="Z12" s="105"/>
    </row>
    <row r="13" spans="2:26" ht="15" x14ac:dyDescent="0.2">
      <c r="B13" s="10" t="s">
        <v>47</v>
      </c>
      <c r="C13" s="11">
        <v>78730.119000000006</v>
      </c>
      <c r="D13" s="12">
        <f t="shared" si="2"/>
        <v>0.70469014575875588</v>
      </c>
      <c r="E13" s="13">
        <v>16004.278</v>
      </c>
      <c r="F13" s="14">
        <f t="shared" si="3"/>
        <v>0.72086504104003823</v>
      </c>
      <c r="G13" s="11">
        <v>4580.6480000000001</v>
      </c>
      <c r="H13" s="12">
        <f t="shared" si="4"/>
        <v>5.4982665085774561E-2</v>
      </c>
      <c r="I13" s="13">
        <v>775.22400000000005</v>
      </c>
      <c r="J13" s="14">
        <f t="shared" si="5"/>
        <v>4.6200656014701746E-2</v>
      </c>
      <c r="K13" s="15">
        <f>L13+N13</f>
        <v>33834.252</v>
      </c>
      <c r="L13" s="11">
        <v>28412.263999999999</v>
      </c>
      <c r="M13" s="12">
        <f t="shared" si="6"/>
        <v>0.25430982086406156</v>
      </c>
      <c r="N13" s="13">
        <v>5421.9880000000003</v>
      </c>
      <c r="O13" s="14">
        <f t="shared" si="7"/>
        <v>0.2442173025323976</v>
      </c>
      <c r="P13" s="11">
        <f t="shared" si="8"/>
        <v>32992.911999999997</v>
      </c>
      <c r="Q13" s="12">
        <f t="shared" si="0"/>
        <v>0.29530985424124412</v>
      </c>
      <c r="R13" s="13">
        <f t="shared" si="9"/>
        <v>6197.2120000000004</v>
      </c>
      <c r="S13" s="14">
        <f t="shared" si="1"/>
        <v>0.27913495895996171</v>
      </c>
      <c r="T13" s="162"/>
      <c r="Z13" s="105"/>
    </row>
    <row r="14" spans="2:26" ht="15" x14ac:dyDescent="0.2">
      <c r="B14" s="22" t="s">
        <v>48</v>
      </c>
      <c r="C14" s="23">
        <v>77984.131999999998</v>
      </c>
      <c r="D14" s="24">
        <f t="shared" si="2"/>
        <v>0.69492841328936772</v>
      </c>
      <c r="E14" s="25">
        <v>15636.834999999999</v>
      </c>
      <c r="F14" s="26">
        <f t="shared" si="3"/>
        <v>0.70276570909390312</v>
      </c>
      <c r="G14" s="23">
        <v>5960.6059999999998</v>
      </c>
      <c r="H14" s="24">
        <f t="shared" si="4"/>
        <v>7.1006308936243268E-2</v>
      </c>
      <c r="I14" s="25">
        <v>1092.297</v>
      </c>
      <c r="J14" s="26">
        <f t="shared" si="5"/>
        <v>6.529310665968803E-2</v>
      </c>
      <c r="K14" s="27">
        <f t="shared" si="10"/>
        <v>33795.497000000003</v>
      </c>
      <c r="L14" s="23">
        <v>28274.205000000002</v>
      </c>
      <c r="M14" s="24">
        <f t="shared" si="6"/>
        <v>0.25195572373195496</v>
      </c>
      <c r="N14" s="25">
        <v>5521.2920000000004</v>
      </c>
      <c r="O14" s="26">
        <f t="shared" si="7"/>
        <v>0.24814322639424763</v>
      </c>
      <c r="P14" s="23">
        <f t="shared" si="8"/>
        <v>34234.811000000002</v>
      </c>
      <c r="Q14" s="24">
        <f t="shared" si="0"/>
        <v>0.30507158671063228</v>
      </c>
      <c r="R14" s="25">
        <f t="shared" si="9"/>
        <v>6613.5889999999999</v>
      </c>
      <c r="S14" s="26">
        <f t="shared" si="1"/>
        <v>0.29723429090609688</v>
      </c>
      <c r="T14" s="162"/>
      <c r="Z14" s="105"/>
    </row>
    <row r="15" spans="2:26" ht="15" x14ac:dyDescent="0.2">
      <c r="B15" s="22" t="s">
        <v>49</v>
      </c>
      <c r="C15" s="23">
        <v>73861.002999999997</v>
      </c>
      <c r="D15" s="24">
        <f t="shared" si="2"/>
        <v>0.65292132712475404</v>
      </c>
      <c r="E15" s="25">
        <v>14704.873</v>
      </c>
      <c r="F15" s="26">
        <f t="shared" si="3"/>
        <v>0.66255136338072895</v>
      </c>
      <c r="G15" s="23">
        <v>9428.2090000000007</v>
      </c>
      <c r="H15" s="24">
        <f t="shared" si="4"/>
        <v>0.11319844159409265</v>
      </c>
      <c r="I15" s="25">
        <v>1816.819</v>
      </c>
      <c r="J15" s="26">
        <f t="shared" si="5"/>
        <v>0.10996567421787067</v>
      </c>
      <c r="K15" s="27">
        <f t="shared" si="10"/>
        <v>35507.304000000004</v>
      </c>
      <c r="L15" s="23">
        <v>29834.682000000001</v>
      </c>
      <c r="M15" s="24">
        <f t="shared" si="6"/>
        <v>0.26373457405912848</v>
      </c>
      <c r="N15" s="25">
        <v>5672.6220000000003</v>
      </c>
      <c r="O15" s="26">
        <f t="shared" si="7"/>
        <v>0.25558897652795221</v>
      </c>
      <c r="P15" s="23">
        <f t="shared" si="8"/>
        <v>39262.891000000003</v>
      </c>
      <c r="Q15" s="24">
        <f t="shared" si="0"/>
        <v>0.34707867287524602</v>
      </c>
      <c r="R15" s="25">
        <f t="shared" si="9"/>
        <v>7489.4410000000007</v>
      </c>
      <c r="S15" s="26">
        <f t="shared" si="1"/>
        <v>0.3374486366192711</v>
      </c>
      <c r="T15" s="162"/>
      <c r="Z15" s="105"/>
    </row>
    <row r="16" spans="2:26" ht="15" x14ac:dyDescent="0.2">
      <c r="B16" s="22" t="s">
        <v>50</v>
      </c>
      <c r="C16" s="23">
        <v>72819.577000000005</v>
      </c>
      <c r="D16" s="24">
        <f t="shared" si="2"/>
        <v>0.64369507836741402</v>
      </c>
      <c r="E16" s="25">
        <v>15168.17</v>
      </c>
      <c r="F16" s="26">
        <f t="shared" si="3"/>
        <v>0.6709310355382454</v>
      </c>
      <c r="G16" s="23">
        <v>9438.4069999999992</v>
      </c>
      <c r="H16" s="24">
        <f t="shared" si="4"/>
        <v>0.11474153074308263</v>
      </c>
      <c r="I16" s="25">
        <v>1719.039</v>
      </c>
      <c r="J16" s="26">
        <f t="shared" si="5"/>
        <v>0.10179532923409665</v>
      </c>
      <c r="K16" s="27">
        <f t="shared" si="10"/>
        <v>36589.892</v>
      </c>
      <c r="L16" s="23">
        <v>30869.456999999999</v>
      </c>
      <c r="M16" s="24">
        <f t="shared" si="6"/>
        <v>0.27287328986784026</v>
      </c>
      <c r="N16" s="25">
        <v>5720.4350000000004</v>
      </c>
      <c r="O16" s="26">
        <f t="shared" si="7"/>
        <v>0.25303101021937535</v>
      </c>
      <c r="P16" s="23">
        <f t="shared" si="8"/>
        <v>40307.864000000001</v>
      </c>
      <c r="Q16" s="24">
        <f t="shared" si="0"/>
        <v>0.35630492163258604</v>
      </c>
      <c r="R16" s="25">
        <f t="shared" si="9"/>
        <v>7439.4740000000002</v>
      </c>
      <c r="S16" s="26">
        <f t="shared" si="1"/>
        <v>0.3290689644617546</v>
      </c>
      <c r="T16" s="162"/>
      <c r="Z16" s="105"/>
    </row>
    <row r="17" spans="2:26" ht="15" x14ac:dyDescent="0.2">
      <c r="B17" s="22" t="s">
        <v>51</v>
      </c>
      <c r="C17" s="23">
        <v>72892.620999999999</v>
      </c>
      <c r="D17" s="24">
        <f t="shared" si="2"/>
        <v>0.63961877354083629</v>
      </c>
      <c r="E17" s="25">
        <v>14876.166999999999</v>
      </c>
      <c r="F17" s="26">
        <f t="shared" si="3"/>
        <v>0.66313842293045944</v>
      </c>
      <c r="G17" s="23">
        <v>9072.0139999999992</v>
      </c>
      <c r="H17" s="24">
        <f t="shared" si="4"/>
        <v>0.11068205208258415</v>
      </c>
      <c r="I17" s="25">
        <v>1629.597</v>
      </c>
      <c r="J17" s="26">
        <f t="shared" si="5"/>
        <v>9.8728965226935278E-2</v>
      </c>
      <c r="K17" s="27">
        <f t="shared" si="10"/>
        <v>37925.179000000004</v>
      </c>
      <c r="L17" s="23">
        <v>31997.969000000001</v>
      </c>
      <c r="M17" s="24">
        <f t="shared" si="6"/>
        <v>0.28077604299038306</v>
      </c>
      <c r="N17" s="25">
        <v>5927.21</v>
      </c>
      <c r="O17" s="26">
        <f t="shared" si="7"/>
        <v>0.2642186452852841</v>
      </c>
      <c r="P17" s="23">
        <f t="shared" si="8"/>
        <v>41069.983</v>
      </c>
      <c r="Q17" s="24">
        <f t="shared" si="0"/>
        <v>0.36038122645916376</v>
      </c>
      <c r="R17" s="25">
        <f t="shared" si="9"/>
        <v>7556.8069999999998</v>
      </c>
      <c r="S17" s="26">
        <f t="shared" si="1"/>
        <v>0.33686157706954062</v>
      </c>
      <c r="T17" s="162"/>
      <c r="Z17" s="105"/>
    </row>
    <row r="18" spans="2:26" ht="15" x14ac:dyDescent="0.2">
      <c r="B18" s="22" t="s">
        <v>52</v>
      </c>
      <c r="C18" s="23">
        <v>73148.771999999997</v>
      </c>
      <c r="D18" s="24">
        <f t="shared" si="2"/>
        <v>0.64621966809070608</v>
      </c>
      <c r="E18" s="25">
        <v>15233.879000000001</v>
      </c>
      <c r="F18" s="26">
        <f t="shared" si="3"/>
        <v>0.66355433082623327</v>
      </c>
      <c r="G18" s="23">
        <v>7908.2430000000004</v>
      </c>
      <c r="H18" s="24">
        <f t="shared" si="4"/>
        <v>9.7563955445435543E-2</v>
      </c>
      <c r="I18" s="25">
        <v>1394.1769999999999</v>
      </c>
      <c r="J18" s="26">
        <f t="shared" si="5"/>
        <v>8.3844858352654081E-2</v>
      </c>
      <c r="K18" s="27">
        <f t="shared" si="10"/>
        <v>38467.828999999998</v>
      </c>
      <c r="L18" s="23">
        <v>32137.886999999999</v>
      </c>
      <c r="M18" s="24">
        <f t="shared" si="6"/>
        <v>0.28391638167591682</v>
      </c>
      <c r="N18" s="25">
        <v>6329.942</v>
      </c>
      <c r="O18" s="26">
        <f t="shared" si="7"/>
        <v>0.27571837927679932</v>
      </c>
      <c r="P18" s="23">
        <f t="shared" si="8"/>
        <v>40046.129999999997</v>
      </c>
      <c r="Q18" s="24">
        <f t="shared" si="0"/>
        <v>0.35378033190929392</v>
      </c>
      <c r="R18" s="25">
        <f t="shared" si="9"/>
        <v>7724.1189999999997</v>
      </c>
      <c r="S18" s="26">
        <f t="shared" si="1"/>
        <v>0.33644566917376678</v>
      </c>
      <c r="T18" s="162"/>
      <c r="Z18" s="105"/>
    </row>
    <row r="19" spans="2:26" ht="15" x14ac:dyDescent="0.2">
      <c r="B19" s="22" t="s">
        <v>53</v>
      </c>
      <c r="C19" s="23">
        <v>73267.228000000003</v>
      </c>
      <c r="D19" s="24">
        <f t="shared" si="2"/>
        <v>0.64804048079152421</v>
      </c>
      <c r="E19" s="25">
        <v>15536.03</v>
      </c>
      <c r="F19" s="26">
        <f t="shared" si="3"/>
        <v>0.67244100895388792</v>
      </c>
      <c r="G19" s="23">
        <v>7207.66</v>
      </c>
      <c r="H19" s="24">
        <f t="shared" si="4"/>
        <v>8.9564088613580908E-2</v>
      </c>
      <c r="I19" s="25">
        <v>1230.0450000000001</v>
      </c>
      <c r="J19" s="26">
        <f t="shared" si="5"/>
        <v>7.3365113778865954E-2</v>
      </c>
      <c r="K19" s="27">
        <f t="shared" si="10"/>
        <v>38922.614000000001</v>
      </c>
      <c r="L19" s="23">
        <v>32584.758999999998</v>
      </c>
      <c r="M19" s="24">
        <f t="shared" si="6"/>
        <v>0.28820856834976671</v>
      </c>
      <c r="N19" s="25">
        <v>6337.8549999999996</v>
      </c>
      <c r="O19" s="26">
        <f t="shared" si="7"/>
        <v>0.27431934740106984</v>
      </c>
      <c r="P19" s="23">
        <f t="shared" si="8"/>
        <v>39792.418999999994</v>
      </c>
      <c r="Q19" s="24">
        <f t="shared" si="0"/>
        <v>0.35195951920847579</v>
      </c>
      <c r="R19" s="25">
        <f t="shared" si="9"/>
        <v>7567.9</v>
      </c>
      <c r="S19" s="26">
        <f t="shared" si="1"/>
        <v>0.32755899104611202</v>
      </c>
      <c r="T19" s="162"/>
      <c r="Z19" s="105"/>
    </row>
    <row r="20" spans="2:26" ht="15" x14ac:dyDescent="0.2">
      <c r="B20" s="22" t="s">
        <v>54</v>
      </c>
      <c r="C20" s="23">
        <v>73832.566000000006</v>
      </c>
      <c r="D20" s="24">
        <f t="shared" si="2"/>
        <v>0.65560133308607882</v>
      </c>
      <c r="E20" s="25">
        <v>15802.806</v>
      </c>
      <c r="F20" s="26">
        <f t="shared" si="3"/>
        <v>0.69004659214409669</v>
      </c>
      <c r="G20" s="23">
        <v>6084.08</v>
      </c>
      <c r="H20" s="24">
        <f t="shared" si="4"/>
        <v>7.613032208583928E-2</v>
      </c>
      <c r="I20" s="25">
        <v>923.46</v>
      </c>
      <c r="J20" s="26">
        <f t="shared" si="5"/>
        <v>5.521017063820461E-2</v>
      </c>
      <c r="K20" s="27">
        <f t="shared" si="10"/>
        <v>38876.243000000002</v>
      </c>
      <c r="L20" s="23">
        <v>32701.437999999998</v>
      </c>
      <c r="M20" s="24">
        <f t="shared" si="6"/>
        <v>0.29037466131993506</v>
      </c>
      <c r="N20" s="25">
        <v>6174.8050000000003</v>
      </c>
      <c r="O20" s="26">
        <f t="shared" si="7"/>
        <v>0.26962952955344316</v>
      </c>
      <c r="P20" s="23">
        <f t="shared" si="8"/>
        <v>38785.517999999996</v>
      </c>
      <c r="Q20" s="24">
        <f t="shared" si="0"/>
        <v>0.34439866691392118</v>
      </c>
      <c r="R20" s="25">
        <f t="shared" si="9"/>
        <v>7098.2650000000003</v>
      </c>
      <c r="S20" s="26">
        <f t="shared" si="1"/>
        <v>0.30995340785590336</v>
      </c>
      <c r="T20" s="162"/>
      <c r="Z20" s="105"/>
    </row>
    <row r="21" spans="2:26" ht="15" x14ac:dyDescent="0.2">
      <c r="B21" s="22" t="s">
        <v>55</v>
      </c>
      <c r="C21" s="23">
        <v>73265.857000000004</v>
      </c>
      <c r="D21" s="24">
        <f t="shared" si="2"/>
        <v>0.65923148805112475</v>
      </c>
      <c r="E21" s="25">
        <v>15724.734</v>
      </c>
      <c r="F21" s="26">
        <f t="shared" si="3"/>
        <v>0.6777720873173142</v>
      </c>
      <c r="G21" s="23">
        <v>5104.1009999999997</v>
      </c>
      <c r="H21" s="24">
        <f t="shared" si="4"/>
        <v>6.5128285509608155E-2</v>
      </c>
      <c r="I21" s="25">
        <v>860.66499999999996</v>
      </c>
      <c r="J21" s="26">
        <f t="shared" si="5"/>
        <v>5.1892933055152905E-2</v>
      </c>
      <c r="K21" s="27">
        <f t="shared" si="10"/>
        <v>39383.549999999996</v>
      </c>
      <c r="L21" s="23">
        <v>32768.326999999997</v>
      </c>
      <c r="M21" s="24">
        <f t="shared" si="6"/>
        <v>0.29484283476211637</v>
      </c>
      <c r="N21" s="25">
        <v>6615.223</v>
      </c>
      <c r="O21" s="26">
        <f t="shared" si="7"/>
        <v>0.28513127794591026</v>
      </c>
      <c r="P21" s="23">
        <f t="shared" si="8"/>
        <v>37872.428</v>
      </c>
      <c r="Q21" s="24">
        <f t="shared" si="0"/>
        <v>0.3407685119488752</v>
      </c>
      <c r="R21" s="25">
        <f t="shared" si="9"/>
        <v>7475.8879999999999</v>
      </c>
      <c r="S21" s="26">
        <f t="shared" si="1"/>
        <v>0.32222791268268586</v>
      </c>
      <c r="T21" s="162"/>
      <c r="Z21" s="105"/>
    </row>
    <row r="22" spans="2:26" ht="15" x14ac:dyDescent="0.2">
      <c r="B22" s="22" t="s">
        <v>56</v>
      </c>
      <c r="C22" s="23">
        <v>73717.873000000007</v>
      </c>
      <c r="D22" s="24">
        <f t="shared" si="2"/>
        <v>0.66673484043210118</v>
      </c>
      <c r="E22" s="25">
        <v>16053.847</v>
      </c>
      <c r="F22" s="26">
        <f t="shared" si="3"/>
        <v>0.68351588697824683</v>
      </c>
      <c r="G22" s="23">
        <v>4874.0420000000004</v>
      </c>
      <c r="H22" s="24">
        <f t="shared" si="4"/>
        <v>6.2017091707206776E-2</v>
      </c>
      <c r="I22" s="25">
        <v>781.15499999999997</v>
      </c>
      <c r="J22" s="26">
        <f t="shared" si="5"/>
        <v>4.6400647888250914E-2</v>
      </c>
      <c r="K22" s="27">
        <f t="shared" si="10"/>
        <v>38625.745999999999</v>
      </c>
      <c r="L22" s="23">
        <v>31973.588</v>
      </c>
      <c r="M22" s="24">
        <f t="shared" si="6"/>
        <v>0.28918231394470301</v>
      </c>
      <c r="N22" s="25">
        <v>6652.1580000000004</v>
      </c>
      <c r="O22" s="26">
        <f t="shared" si="7"/>
        <v>0.28322530267601531</v>
      </c>
      <c r="P22" s="23">
        <f t="shared" si="8"/>
        <v>36847.629999999997</v>
      </c>
      <c r="Q22" s="24">
        <f t="shared" si="0"/>
        <v>0.33326515956789887</v>
      </c>
      <c r="R22" s="25">
        <f t="shared" si="9"/>
        <v>7433.3130000000001</v>
      </c>
      <c r="S22" s="26">
        <f t="shared" si="1"/>
        <v>0.31648411302175317</v>
      </c>
      <c r="T22" s="162"/>
      <c r="Z22" s="105"/>
    </row>
    <row r="23" spans="2:26" ht="15" x14ac:dyDescent="0.2">
      <c r="B23" s="22" t="s">
        <v>57</v>
      </c>
      <c r="C23" s="23">
        <v>73301.100999999995</v>
      </c>
      <c r="D23" s="24">
        <f t="shared" si="2"/>
        <v>0.67246636186630993</v>
      </c>
      <c r="E23" s="25">
        <v>16277.696</v>
      </c>
      <c r="F23" s="26">
        <f t="shared" si="3"/>
        <v>0.69582158558549467</v>
      </c>
      <c r="G23" s="23">
        <v>4176.9260000000004</v>
      </c>
      <c r="H23" s="24">
        <f t="shared" si="4"/>
        <v>5.3911104370275208E-2</v>
      </c>
      <c r="I23" s="25">
        <v>742.28899999999999</v>
      </c>
      <c r="J23" s="26">
        <f t="shared" si="5"/>
        <v>4.3612788142880263E-2</v>
      </c>
      <c r="K23" s="27">
        <f t="shared" si="10"/>
        <v>37898.851000000002</v>
      </c>
      <c r="L23" s="23">
        <v>31525.345000000001</v>
      </c>
      <c r="M23" s="24">
        <f t="shared" si="6"/>
        <v>0.28921440155080708</v>
      </c>
      <c r="N23" s="25">
        <v>6373.5060000000003</v>
      </c>
      <c r="O23" s="26">
        <f t="shared" si="7"/>
        <v>0.27244783602413164</v>
      </c>
      <c r="P23" s="23">
        <f t="shared" si="8"/>
        <v>35702.271000000001</v>
      </c>
      <c r="Q23" s="24">
        <f t="shared" si="0"/>
        <v>0.32753363813369002</v>
      </c>
      <c r="R23" s="25">
        <f t="shared" si="9"/>
        <v>7115.7950000000001</v>
      </c>
      <c r="S23" s="26">
        <f t="shared" si="1"/>
        <v>0.30417841441450527</v>
      </c>
      <c r="T23" s="162"/>
      <c r="Z23" s="105"/>
    </row>
    <row r="24" spans="2:26" ht="15" x14ac:dyDescent="0.2">
      <c r="B24" s="22" t="s">
        <v>58</v>
      </c>
      <c r="C24" s="23">
        <v>73094.142999999996</v>
      </c>
      <c r="D24" s="24">
        <f t="shared" si="2"/>
        <v>0.67630575822143268</v>
      </c>
      <c r="E24" s="25">
        <v>16625.252</v>
      </c>
      <c r="F24" s="26">
        <f t="shared" si="3"/>
        <v>0.70197480993660366</v>
      </c>
      <c r="G24" s="23">
        <v>3666.9609999999998</v>
      </c>
      <c r="H24" s="24">
        <f t="shared" si="4"/>
        <v>4.7771082083446846E-2</v>
      </c>
      <c r="I24" s="25">
        <v>591.22</v>
      </c>
      <c r="J24" s="26">
        <f t="shared" si="5"/>
        <v>3.4340368921112294E-2</v>
      </c>
      <c r="K24" s="27">
        <f t="shared" si="10"/>
        <v>37784.514999999999</v>
      </c>
      <c r="L24" s="23">
        <v>31317.441999999999</v>
      </c>
      <c r="M24" s="24">
        <f t="shared" si="6"/>
        <v>0.28976557475153303</v>
      </c>
      <c r="N24" s="25">
        <v>6467.0730000000003</v>
      </c>
      <c r="O24" s="26">
        <f t="shared" si="7"/>
        <v>0.27306186637177837</v>
      </c>
      <c r="P24" s="23">
        <f t="shared" si="8"/>
        <v>34984.402999999998</v>
      </c>
      <c r="Q24" s="24">
        <f t="shared" si="0"/>
        <v>0.3236942417785672</v>
      </c>
      <c r="R24" s="25">
        <f t="shared" si="9"/>
        <v>7058.2930000000006</v>
      </c>
      <c r="S24" s="26">
        <f t="shared" si="1"/>
        <v>0.29802519006339634</v>
      </c>
      <c r="T24" s="162"/>
      <c r="Z24" s="105"/>
    </row>
    <row r="25" spans="2:26" ht="15" x14ac:dyDescent="0.2">
      <c r="B25" s="10" t="s">
        <v>59</v>
      </c>
      <c r="C25" s="11">
        <v>73775.793000000005</v>
      </c>
      <c r="D25" s="12">
        <f t="shared" si="2"/>
        <v>0.68678505245971355</v>
      </c>
      <c r="E25" s="13">
        <v>16208.183999999999</v>
      </c>
      <c r="F25" s="14">
        <f t="shared" si="3"/>
        <v>0.71259405119100072</v>
      </c>
      <c r="G25" s="11">
        <v>3529.5659999999998</v>
      </c>
      <c r="H25" s="12">
        <f t="shared" si="4"/>
        <v>4.5657455649355423E-2</v>
      </c>
      <c r="I25" s="13">
        <v>489.90300000000002</v>
      </c>
      <c r="J25" s="14">
        <f t="shared" si="5"/>
        <v>2.9338869775921039E-2</v>
      </c>
      <c r="K25" s="15">
        <f t="shared" si="10"/>
        <v>36163.834999999999</v>
      </c>
      <c r="L25" s="11">
        <v>30116.596000000001</v>
      </c>
      <c r="M25" s="12">
        <f t="shared" si="6"/>
        <v>0.28035792124617354</v>
      </c>
      <c r="N25" s="13">
        <v>6047.2389999999996</v>
      </c>
      <c r="O25" s="14">
        <f t="shared" si="7"/>
        <v>0.26586732588488726</v>
      </c>
      <c r="P25" s="11">
        <f t="shared" si="8"/>
        <v>33646.162000000004</v>
      </c>
      <c r="Q25" s="12">
        <f t="shared" si="0"/>
        <v>0.31321494754028634</v>
      </c>
      <c r="R25" s="13">
        <f t="shared" si="9"/>
        <v>6537.1419999999998</v>
      </c>
      <c r="S25" s="14">
        <f t="shared" si="1"/>
        <v>0.28740594880899922</v>
      </c>
      <c r="T25" s="162"/>
      <c r="Z25" s="105"/>
    </row>
    <row r="26" spans="2:26" ht="15" x14ac:dyDescent="0.2">
      <c r="B26" s="22" t="s">
        <v>60</v>
      </c>
      <c r="C26" s="23">
        <v>65200.997000000003</v>
      </c>
      <c r="D26" s="24">
        <f t="shared" si="2"/>
        <v>0.6260260212762252</v>
      </c>
      <c r="E26" s="25">
        <v>13663.834999999999</v>
      </c>
      <c r="F26" s="26">
        <f t="shared" si="3"/>
        <v>0.63022002388721388</v>
      </c>
      <c r="G26" s="23">
        <v>7472.56</v>
      </c>
      <c r="H26" s="24">
        <f t="shared" si="4"/>
        <v>0.10282364464422734</v>
      </c>
      <c r="I26" s="25">
        <v>1892.203</v>
      </c>
      <c r="J26" s="26">
        <f t="shared" si="5"/>
        <v>0.12163784891757144</v>
      </c>
      <c r="K26" s="27">
        <f t="shared" si="10"/>
        <v>37602.078000000001</v>
      </c>
      <c r="L26" s="23">
        <v>31477.061000000002</v>
      </c>
      <c r="M26" s="24">
        <f t="shared" si="6"/>
        <v>0.3022263487673208</v>
      </c>
      <c r="N26" s="25">
        <v>6125.0169999999998</v>
      </c>
      <c r="O26" s="26">
        <f t="shared" si="7"/>
        <v>0.28250548693317734</v>
      </c>
      <c r="P26" s="23">
        <f t="shared" si="8"/>
        <v>38949.620999999999</v>
      </c>
      <c r="Q26" s="24">
        <f t="shared" si="0"/>
        <v>0.3739739787237748</v>
      </c>
      <c r="R26" s="25">
        <f t="shared" si="9"/>
        <v>8017.2199999999993</v>
      </c>
      <c r="S26" s="26">
        <f t="shared" si="1"/>
        <v>0.36977997611278601</v>
      </c>
      <c r="T26" s="162"/>
      <c r="Z26" s="105"/>
    </row>
    <row r="27" spans="2:26" ht="16" thickBot="1" x14ac:dyDescent="0.25">
      <c r="B27" s="16" t="s">
        <v>61</v>
      </c>
      <c r="C27" s="112">
        <v>68701.054000000004</v>
      </c>
      <c r="D27" s="18">
        <f t="shared" si="2"/>
        <v>0.65887204543458222</v>
      </c>
      <c r="E27" s="113">
        <v>15179.973</v>
      </c>
      <c r="F27" s="20">
        <f t="shared" si="3"/>
        <v>0.67635816570269869</v>
      </c>
      <c r="G27" s="112">
        <v>4819.6679999999906</v>
      </c>
      <c r="H27" s="18">
        <f t="shared" si="4"/>
        <v>6.5555232169781888E-2</v>
      </c>
      <c r="I27" s="113">
        <v>924.42799999999897</v>
      </c>
      <c r="J27" s="20">
        <f t="shared" si="5"/>
        <v>5.7402197076438864E-2</v>
      </c>
      <c r="K27" s="21">
        <f t="shared" si="10"/>
        <v>37089.273999999998</v>
      </c>
      <c r="L27" s="112">
        <v>30749.985000000001</v>
      </c>
      <c r="M27" s="18">
        <f t="shared" si="6"/>
        <v>0.29490530835280521</v>
      </c>
      <c r="N27" s="113">
        <v>6339.2889999999998</v>
      </c>
      <c r="O27" s="20">
        <f t="shared" si="7"/>
        <v>0.28245306364506018</v>
      </c>
      <c r="P27" s="112">
        <f t="shared" si="8"/>
        <v>35569.652999999991</v>
      </c>
      <c r="Q27" s="18">
        <f t="shared" si="0"/>
        <v>0.34112795456541783</v>
      </c>
      <c r="R27" s="113">
        <f t="shared" si="9"/>
        <v>7263.7169999999987</v>
      </c>
      <c r="S27" s="20">
        <f t="shared" si="1"/>
        <v>0.32364183429730137</v>
      </c>
      <c r="T27" s="33"/>
      <c r="Z27" s="105"/>
    </row>
    <row r="28" spans="2:26" ht="12.75" customHeight="1" x14ac:dyDescent="0.15">
      <c r="B28" s="217" t="s">
        <v>98</v>
      </c>
      <c r="C28" s="231"/>
      <c r="D28" s="231"/>
      <c r="E28" s="231"/>
      <c r="F28" s="231"/>
      <c r="G28" s="231"/>
      <c r="H28" s="231"/>
      <c r="I28" s="231"/>
      <c r="J28" s="231"/>
      <c r="K28" s="231"/>
      <c r="L28" s="231"/>
      <c r="M28" s="231"/>
      <c r="N28" s="231"/>
      <c r="O28" s="231"/>
      <c r="P28" s="30"/>
      <c r="Q28" s="31"/>
      <c r="R28" s="30"/>
      <c r="S28" s="31"/>
    </row>
    <row r="29" spans="2:26" ht="35.25" customHeight="1" x14ac:dyDescent="0.15">
      <c r="B29" s="231"/>
      <c r="C29" s="231"/>
      <c r="D29" s="231"/>
      <c r="E29" s="231"/>
      <c r="F29" s="231"/>
      <c r="G29" s="231"/>
      <c r="H29" s="231"/>
      <c r="I29" s="231"/>
      <c r="J29" s="231"/>
      <c r="K29" s="231"/>
      <c r="L29" s="231"/>
      <c r="M29" s="231"/>
      <c r="N29" s="231"/>
      <c r="O29" s="231"/>
      <c r="P29" s="30"/>
      <c r="Q29" s="31"/>
      <c r="R29" s="30"/>
      <c r="S29" s="31"/>
    </row>
    <row r="30" spans="2:26" ht="15" x14ac:dyDescent="0.15">
      <c r="B30" s="161" t="s">
        <v>120</v>
      </c>
      <c r="C30" s="30"/>
      <c r="D30" s="31"/>
      <c r="E30" s="30"/>
      <c r="F30" s="31"/>
      <c r="G30" s="30"/>
      <c r="H30" s="31"/>
      <c r="I30" s="30"/>
      <c r="J30" s="31"/>
      <c r="K30" s="31"/>
      <c r="L30" s="30"/>
      <c r="M30" s="31"/>
      <c r="N30" s="30"/>
      <c r="O30" s="31"/>
      <c r="P30" s="30"/>
      <c r="Q30" s="31"/>
      <c r="R30" s="30"/>
      <c r="S30" s="31"/>
    </row>
    <row r="31" spans="2:26" ht="15" x14ac:dyDescent="0.15">
      <c r="B31" s="161" t="s">
        <v>134</v>
      </c>
      <c r="C31" s="30"/>
      <c r="D31" s="31"/>
      <c r="E31" s="30"/>
      <c r="F31" s="31"/>
      <c r="G31" s="30"/>
      <c r="H31" s="31"/>
      <c r="I31" s="30"/>
      <c r="J31" s="31"/>
      <c r="K31" s="31"/>
      <c r="L31" s="32"/>
      <c r="M31" s="30"/>
      <c r="N31" s="31"/>
      <c r="O31" s="30"/>
      <c r="P31" s="30"/>
      <c r="Q31" s="31"/>
      <c r="R31" s="30"/>
      <c r="S31" s="31"/>
    </row>
    <row r="32" spans="2:26" x14ac:dyDescent="0.15">
      <c r="E32" s="33"/>
      <c r="F32" s="33"/>
      <c r="G32" s="33"/>
    </row>
  </sheetData>
  <mergeCells count="15">
    <mergeCell ref="N4:O4"/>
    <mergeCell ref="P4:Q4"/>
    <mergeCell ref="R4:S4"/>
    <mergeCell ref="B28:O29"/>
    <mergeCell ref="K3:K4"/>
    <mergeCell ref="C4:D4"/>
    <mergeCell ref="E4:F4"/>
    <mergeCell ref="G4:H4"/>
    <mergeCell ref="I4:J4"/>
    <mergeCell ref="L4:M4"/>
    <mergeCell ref="C2:S2"/>
    <mergeCell ref="C3:F3"/>
    <mergeCell ref="G3:J3"/>
    <mergeCell ref="L3:O3"/>
    <mergeCell ref="P3:S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U28"/>
  <sheetViews>
    <sheetView zoomScaleNormal="100" workbookViewId="0">
      <selection activeCell="B28" sqref="B28"/>
    </sheetView>
  </sheetViews>
  <sheetFormatPr baseColWidth="10" defaultColWidth="9.1640625" defaultRowHeight="13" x14ac:dyDescent="0.15"/>
  <cols>
    <col min="1" max="1" width="2.83203125" style="28" customWidth="1"/>
    <col min="2" max="2" width="9.1640625" style="28"/>
    <col min="3" max="3" width="10" style="28" bestFit="1" customWidth="1"/>
    <col min="4" max="4" width="18" style="28" bestFit="1" customWidth="1"/>
    <col min="5" max="5" width="10" style="28" bestFit="1" customWidth="1"/>
    <col min="6" max="6" width="18" style="28" bestFit="1" customWidth="1"/>
    <col min="7" max="7" width="12" style="28" customWidth="1"/>
    <col min="8" max="8" width="18" style="28" bestFit="1" customWidth="1"/>
    <col min="9" max="9" width="11" style="28" customWidth="1"/>
    <col min="10" max="10" width="14.33203125" style="28" bestFit="1" customWidth="1"/>
    <col min="11" max="11" width="14.33203125" style="28" customWidth="1"/>
    <col min="12" max="13" width="10.6640625" style="28" bestFit="1" customWidth="1"/>
    <col min="14" max="14" width="9.33203125" style="28" bestFit="1" customWidth="1"/>
    <col min="15" max="15" width="15" style="28" customWidth="1"/>
    <col min="16" max="16" width="13.33203125" style="28" customWidth="1"/>
    <col min="17" max="17" width="12.33203125" style="28" customWidth="1"/>
    <col min="18" max="18" width="12.83203125" style="28" customWidth="1"/>
    <col min="19" max="19" width="7.6640625" style="28" bestFit="1" customWidth="1"/>
    <col min="20" max="20" width="13.6640625" style="28" customWidth="1"/>
    <col min="21" max="21" width="14.1640625" style="28" customWidth="1"/>
    <col min="22" max="22" width="13.83203125" style="28" customWidth="1"/>
    <col min="23" max="23" width="14.83203125" style="28" customWidth="1"/>
    <col min="24" max="24" width="12.6640625" style="28" bestFit="1" customWidth="1"/>
    <col min="25" max="25" width="14.1640625" style="28" bestFit="1" customWidth="1"/>
    <col min="26" max="16384" width="9.1640625" style="28"/>
  </cols>
  <sheetData>
    <row r="1" spans="2:20" ht="80.5" customHeight="1" thickBot="1" x14ac:dyDescent="0.35">
      <c r="B1" s="219" t="s">
        <v>114</v>
      </c>
      <c r="C1" s="220"/>
      <c r="D1" s="220"/>
      <c r="E1" s="220"/>
      <c r="F1" s="220"/>
      <c r="G1" s="220"/>
      <c r="H1" s="221"/>
      <c r="I1" s="31"/>
      <c r="J1" s="31"/>
      <c r="K1" s="31"/>
      <c r="L1" s="30"/>
      <c r="M1" s="31"/>
      <c r="N1" s="30"/>
      <c r="O1" s="31"/>
      <c r="P1" s="30"/>
      <c r="Q1" s="31"/>
      <c r="R1" s="30"/>
      <c r="S1" s="31"/>
    </row>
    <row r="2" spans="2:20" ht="47" customHeight="1" thickBot="1" x14ac:dyDescent="0.35">
      <c r="B2" s="7"/>
      <c r="C2" s="225" t="s">
        <v>31</v>
      </c>
      <c r="D2" s="226"/>
      <c r="E2" s="224" t="s">
        <v>32</v>
      </c>
      <c r="F2" s="226"/>
      <c r="G2" s="236" t="s">
        <v>125</v>
      </c>
      <c r="H2" s="237"/>
      <c r="I2" s="30"/>
    </row>
    <row r="3" spans="2:20" ht="20" thickBot="1" x14ac:dyDescent="0.25">
      <c r="B3" s="99" t="s">
        <v>19</v>
      </c>
      <c r="C3" s="100" t="s">
        <v>18</v>
      </c>
      <c r="D3" s="101" t="s">
        <v>70</v>
      </c>
      <c r="E3" s="102" t="s">
        <v>18</v>
      </c>
      <c r="F3" s="101" t="s">
        <v>70</v>
      </c>
      <c r="G3" s="100" t="s">
        <v>18</v>
      </c>
      <c r="H3" s="101" t="s">
        <v>70</v>
      </c>
      <c r="I3" s="30"/>
    </row>
    <row r="4" spans="2:20" ht="15" x14ac:dyDescent="0.2">
      <c r="B4" s="2" t="s">
        <v>40</v>
      </c>
      <c r="C4" s="3">
        <v>83243.043000000005</v>
      </c>
      <c r="D4" s="9">
        <v>13232.088</v>
      </c>
      <c r="E4" s="5">
        <v>3742.7449999999999</v>
      </c>
      <c r="F4" s="5">
        <v>650.71299999999997</v>
      </c>
      <c r="G4" s="3">
        <v>2074.5889999999999</v>
      </c>
      <c r="H4" s="9">
        <v>513.31200000000001</v>
      </c>
      <c r="I4" s="44"/>
    </row>
    <row r="5" spans="2:20" ht="15" x14ac:dyDescent="0.2">
      <c r="B5" s="22" t="s">
        <v>41</v>
      </c>
      <c r="C5" s="23">
        <v>83064.933000000005</v>
      </c>
      <c r="D5" s="98">
        <v>13211.197</v>
      </c>
      <c r="E5" s="25">
        <v>4465.9679999999998</v>
      </c>
      <c r="F5" s="25">
        <v>744.50800000000004</v>
      </c>
      <c r="G5" s="23">
        <v>2343.9650000000001</v>
      </c>
      <c r="H5" s="98">
        <v>631.14400000000001</v>
      </c>
      <c r="I5" s="44"/>
    </row>
    <row r="6" spans="2:20" ht="15" x14ac:dyDescent="0.2">
      <c r="B6" s="22" t="s">
        <v>42</v>
      </c>
      <c r="C6" s="23">
        <v>82307.675000000003</v>
      </c>
      <c r="D6" s="98">
        <v>13223.931</v>
      </c>
      <c r="E6" s="25">
        <v>5385.1850000000004</v>
      </c>
      <c r="F6" s="25">
        <v>912.60900000000004</v>
      </c>
      <c r="G6" s="23">
        <v>2777.069</v>
      </c>
      <c r="H6" s="98">
        <v>691.82299999999998</v>
      </c>
      <c r="I6" s="44"/>
    </row>
    <row r="7" spans="2:20" ht="15" x14ac:dyDescent="0.2">
      <c r="B7" s="22" t="s">
        <v>43</v>
      </c>
      <c r="C7" s="23">
        <v>81108.600000000006</v>
      </c>
      <c r="D7" s="98">
        <v>13955.444</v>
      </c>
      <c r="E7" s="25">
        <v>5690.4170000000004</v>
      </c>
      <c r="F7" s="25">
        <v>1063.48</v>
      </c>
      <c r="G7" s="23">
        <v>2932.2849999999999</v>
      </c>
      <c r="H7" s="98">
        <v>817.00300000000004</v>
      </c>
      <c r="I7" s="44"/>
    </row>
    <row r="8" spans="2:20" ht="15" x14ac:dyDescent="0.2">
      <c r="B8" s="22" t="s">
        <v>44</v>
      </c>
      <c r="C8" s="23">
        <v>82262.846999999994</v>
      </c>
      <c r="D8" s="98">
        <v>14483.394</v>
      </c>
      <c r="E8" s="25">
        <v>5263.5730000000003</v>
      </c>
      <c r="F8" s="25">
        <v>889.98099999999999</v>
      </c>
      <c r="G8" s="23">
        <v>2804.5990000000002</v>
      </c>
      <c r="H8" s="98">
        <v>750.77599999999995</v>
      </c>
      <c r="I8" s="44"/>
    </row>
    <row r="9" spans="2:20" ht="15" x14ac:dyDescent="0.2">
      <c r="B9" s="22" t="s">
        <v>45</v>
      </c>
      <c r="C9" s="23">
        <v>83359.264999999999</v>
      </c>
      <c r="D9" s="98">
        <v>14960.573</v>
      </c>
      <c r="E9" s="25">
        <v>4995.268</v>
      </c>
      <c r="F9" s="25">
        <v>785.45799999999997</v>
      </c>
      <c r="G9" s="23">
        <v>2793.0880000000002</v>
      </c>
      <c r="H9" s="98">
        <v>826.96799999999996</v>
      </c>
      <c r="I9" s="44"/>
    </row>
    <row r="10" spans="2:20" ht="15" x14ac:dyDescent="0.2">
      <c r="B10" s="22" t="s">
        <v>46</v>
      </c>
      <c r="C10" s="23">
        <v>82964.252999999997</v>
      </c>
      <c r="D10" s="98">
        <v>15927.896000000001</v>
      </c>
      <c r="E10" s="25">
        <v>4762.6419999999998</v>
      </c>
      <c r="F10" s="25">
        <v>730.38400000000001</v>
      </c>
      <c r="G10" s="23">
        <v>2623.433</v>
      </c>
      <c r="H10" s="98">
        <v>726.91800000000001</v>
      </c>
      <c r="I10" s="44"/>
    </row>
    <row r="11" spans="2:20" ht="15" x14ac:dyDescent="0.2">
      <c r="B11" s="10" t="s">
        <v>47</v>
      </c>
      <c r="C11" s="11">
        <v>82218.543000000005</v>
      </c>
      <c r="D11" s="103">
        <v>16378.257</v>
      </c>
      <c r="E11" s="13">
        <v>4709.5339999999997</v>
      </c>
      <c r="F11" s="13">
        <v>796.08699999999999</v>
      </c>
      <c r="G11" s="11">
        <v>2728.9070000000002</v>
      </c>
      <c r="H11" s="103">
        <v>843.05499999999995</v>
      </c>
      <c r="I11" s="44"/>
    </row>
    <row r="12" spans="2:20" ht="15" x14ac:dyDescent="0.2">
      <c r="B12" s="22" t="s">
        <v>48</v>
      </c>
      <c r="C12" s="23">
        <v>81618.442999999999</v>
      </c>
      <c r="D12" s="98">
        <v>16079.975</v>
      </c>
      <c r="E12" s="25">
        <v>6151.741</v>
      </c>
      <c r="F12" s="25">
        <v>1123.0340000000001</v>
      </c>
      <c r="G12" s="23">
        <v>3595.098</v>
      </c>
      <c r="H12" s="98">
        <v>1248.809</v>
      </c>
      <c r="I12" s="44"/>
    </row>
    <row r="13" spans="2:20" ht="15.75" customHeight="1" x14ac:dyDescent="0.2">
      <c r="B13" s="22" t="s">
        <v>49</v>
      </c>
      <c r="C13" s="23">
        <v>77352.245999999999</v>
      </c>
      <c r="D13" s="98">
        <v>15131.968000000001</v>
      </c>
      <c r="E13" s="25">
        <v>9714.3340000000007</v>
      </c>
      <c r="F13" s="25">
        <v>1856.279</v>
      </c>
      <c r="G13" s="23">
        <v>5393.6719999999996</v>
      </c>
      <c r="H13" s="98">
        <v>1817.7570000000001</v>
      </c>
      <c r="I13" s="44"/>
      <c r="J13" s="31"/>
      <c r="K13" s="31"/>
      <c r="P13" s="30"/>
      <c r="Q13" s="31"/>
      <c r="R13" s="33"/>
      <c r="S13" s="33"/>
      <c r="T13" s="33"/>
    </row>
    <row r="14" spans="2:20" ht="15" x14ac:dyDescent="0.2">
      <c r="B14" s="22" t="s">
        <v>50</v>
      </c>
      <c r="C14" s="23">
        <v>76421.222999999998</v>
      </c>
      <c r="D14" s="98">
        <v>15644.643</v>
      </c>
      <c r="E14" s="25">
        <v>9705.857</v>
      </c>
      <c r="F14" s="25">
        <v>1789.5070000000001</v>
      </c>
      <c r="G14" s="23">
        <v>5349.86</v>
      </c>
      <c r="H14" s="98">
        <v>1771.9269999999999</v>
      </c>
      <c r="I14" s="44"/>
      <c r="J14" s="31"/>
      <c r="K14" s="31"/>
      <c r="P14" s="30"/>
      <c r="Q14" s="31"/>
      <c r="R14" s="33"/>
      <c r="S14" s="33"/>
      <c r="T14" s="33"/>
    </row>
    <row r="15" spans="2:20" ht="15" x14ac:dyDescent="0.2">
      <c r="B15" s="22" t="s">
        <v>51</v>
      </c>
      <c r="C15" s="23">
        <v>76592.945000000007</v>
      </c>
      <c r="D15" s="98">
        <v>15370.982</v>
      </c>
      <c r="E15" s="25">
        <v>9366.7099999999991</v>
      </c>
      <c r="F15" s="25">
        <v>1686.329</v>
      </c>
      <c r="G15" s="23">
        <v>5278.7809999999999</v>
      </c>
      <c r="H15" s="98">
        <v>1658.278</v>
      </c>
      <c r="I15" s="44"/>
      <c r="J15" s="31"/>
      <c r="K15" s="31"/>
      <c r="P15" s="30"/>
      <c r="Q15" s="31"/>
      <c r="R15" s="33"/>
      <c r="S15" s="33"/>
      <c r="T15" s="33"/>
    </row>
    <row r="16" spans="2:20" ht="15" x14ac:dyDescent="0.2">
      <c r="B16" s="22" t="s">
        <v>52</v>
      </c>
      <c r="C16" s="23">
        <v>77171.03</v>
      </c>
      <c r="D16" s="98">
        <v>15708.107</v>
      </c>
      <c r="E16" s="25">
        <v>8207.8709999999992</v>
      </c>
      <c r="F16" s="25">
        <v>1457.171</v>
      </c>
      <c r="G16" s="23">
        <v>5063.1840000000002</v>
      </c>
      <c r="H16" s="98">
        <v>1404.9860000000001</v>
      </c>
      <c r="I16" s="44"/>
      <c r="J16" s="31"/>
      <c r="K16" s="31"/>
      <c r="P16" s="30"/>
      <c r="Q16" s="31"/>
      <c r="R16" s="33"/>
      <c r="S16" s="33"/>
      <c r="T16" s="33"/>
    </row>
    <row r="17" spans="2:21" ht="15" x14ac:dyDescent="0.2">
      <c r="B17" s="22" t="s">
        <v>53</v>
      </c>
      <c r="C17" s="23">
        <v>77461.603000000003</v>
      </c>
      <c r="D17" s="98">
        <v>16080.825000000001</v>
      </c>
      <c r="E17" s="25">
        <v>7458.6310000000003</v>
      </c>
      <c r="F17" s="25">
        <v>1260.1510000000001</v>
      </c>
      <c r="G17" s="23">
        <v>4799.8869999999997</v>
      </c>
      <c r="H17" s="98">
        <v>1398.241</v>
      </c>
      <c r="I17" s="44"/>
      <c r="M17" s="30"/>
      <c r="N17" s="31"/>
      <c r="O17" s="33"/>
      <c r="P17" s="33"/>
      <c r="Q17" s="33"/>
    </row>
    <row r="18" spans="2:21" ht="15" x14ac:dyDescent="0.2">
      <c r="B18" s="22" t="s">
        <v>54</v>
      </c>
      <c r="C18" s="23">
        <v>78031.235000000001</v>
      </c>
      <c r="D18" s="98">
        <v>16398.915000000001</v>
      </c>
      <c r="E18" s="25">
        <v>6323.4889999999996</v>
      </c>
      <c r="F18" s="25">
        <v>962.02099999999996</v>
      </c>
      <c r="G18" s="23">
        <v>4464.9350000000004</v>
      </c>
      <c r="H18" s="98">
        <v>1279.4380000000001</v>
      </c>
      <c r="I18" s="44"/>
      <c r="M18" s="30"/>
      <c r="N18" s="31"/>
      <c r="O18" s="33"/>
      <c r="P18" s="33"/>
      <c r="Q18" s="33"/>
    </row>
    <row r="19" spans="2:21" ht="15" x14ac:dyDescent="0.2">
      <c r="B19" s="22" t="s">
        <v>55</v>
      </c>
      <c r="C19" s="23">
        <v>77655.135999999999</v>
      </c>
      <c r="D19" s="98">
        <v>16339.589</v>
      </c>
      <c r="E19" s="25">
        <v>5284.8919999999998</v>
      </c>
      <c r="F19" s="25">
        <v>897.53</v>
      </c>
      <c r="G19" s="23">
        <v>3866.6959999999999</v>
      </c>
      <c r="H19" s="98">
        <v>1010.542</v>
      </c>
      <c r="I19" s="44"/>
      <c r="M19" s="30"/>
      <c r="N19" s="31"/>
      <c r="O19" s="33"/>
      <c r="P19" s="33"/>
      <c r="Q19" s="33"/>
    </row>
    <row r="20" spans="2:21" ht="15" x14ac:dyDescent="0.2">
      <c r="B20" s="22" t="s">
        <v>56</v>
      </c>
      <c r="C20" s="23">
        <v>78145.937000000005</v>
      </c>
      <c r="D20" s="98">
        <v>16766.521000000001</v>
      </c>
      <c r="E20" s="25">
        <v>5057.6139999999996</v>
      </c>
      <c r="F20" s="25">
        <v>826.08900000000006</v>
      </c>
      <c r="G20" s="23">
        <v>3567.9140000000002</v>
      </c>
      <c r="H20" s="98">
        <v>1025.855</v>
      </c>
      <c r="I20" s="44"/>
      <c r="M20" s="30"/>
      <c r="N20" s="31"/>
      <c r="O20" s="33"/>
      <c r="P20" s="33"/>
      <c r="Q20" s="33"/>
    </row>
    <row r="21" spans="2:21" ht="15" x14ac:dyDescent="0.2">
      <c r="B21" s="22" t="s">
        <v>57</v>
      </c>
      <c r="C21" s="23">
        <v>77981.451000000001</v>
      </c>
      <c r="D21" s="98">
        <v>17056.86</v>
      </c>
      <c r="E21" s="25">
        <v>4336.8360000000002</v>
      </c>
      <c r="F21" s="25">
        <v>779.25099999999998</v>
      </c>
      <c r="G21" s="23">
        <v>3046.1149999999998</v>
      </c>
      <c r="H21" s="98">
        <v>931.47</v>
      </c>
      <c r="I21" s="44"/>
      <c r="M21" s="30"/>
      <c r="N21" s="31"/>
      <c r="O21" s="33"/>
      <c r="P21" s="33"/>
      <c r="Q21" s="33"/>
    </row>
    <row r="22" spans="2:21" ht="15" x14ac:dyDescent="0.2">
      <c r="B22" s="22" t="s">
        <v>58</v>
      </c>
      <c r="C22" s="23">
        <v>78048.596000000005</v>
      </c>
      <c r="D22" s="98">
        <v>17427.514999999999</v>
      </c>
      <c r="E22" s="25">
        <v>3852.8609999999999</v>
      </c>
      <c r="F22" s="25">
        <v>634.25300000000004</v>
      </c>
      <c r="G22" s="23">
        <v>2577.2040000000002</v>
      </c>
      <c r="H22" s="98">
        <v>832.423</v>
      </c>
      <c r="I22" s="44"/>
      <c r="J22" s="31"/>
      <c r="K22" s="31"/>
      <c r="P22" s="30"/>
      <c r="Q22" s="31"/>
      <c r="R22" s="33"/>
      <c r="S22" s="33"/>
      <c r="T22" s="33"/>
    </row>
    <row r="23" spans="2:21" ht="15" x14ac:dyDescent="0.2">
      <c r="B23" s="10" t="s">
        <v>59</v>
      </c>
      <c r="C23" s="11">
        <v>78938.993000000002</v>
      </c>
      <c r="D23" s="103">
        <v>17054.553</v>
      </c>
      <c r="E23" s="13">
        <v>3677.1689999999999</v>
      </c>
      <c r="F23" s="13">
        <v>520.67200000000003</v>
      </c>
      <c r="G23" s="11">
        <v>2471.7750000000001</v>
      </c>
      <c r="H23" s="103">
        <v>683.86099999999999</v>
      </c>
      <c r="I23" s="44"/>
      <c r="J23" s="31"/>
      <c r="K23" s="31"/>
      <c r="P23" s="30"/>
      <c r="Q23" s="31"/>
      <c r="R23" s="33"/>
      <c r="S23" s="33"/>
      <c r="T23" s="33"/>
    </row>
    <row r="24" spans="2:21" ht="15" x14ac:dyDescent="0.2">
      <c r="B24" s="22" t="s">
        <v>60</v>
      </c>
      <c r="C24" s="23">
        <v>69932.516000000003</v>
      </c>
      <c r="D24" s="98">
        <v>14428.459000000001</v>
      </c>
      <c r="E24" s="25">
        <v>7909.9859999999999</v>
      </c>
      <c r="F24" s="25">
        <v>2037.5150000000001</v>
      </c>
      <c r="G24" s="23">
        <v>3805.181</v>
      </c>
      <c r="H24" s="98">
        <v>1361.8679999999999</v>
      </c>
      <c r="I24" s="44"/>
      <c r="J24" s="31"/>
      <c r="K24" s="31"/>
      <c r="P24" s="30"/>
      <c r="Q24" s="31"/>
      <c r="R24" s="33"/>
      <c r="S24" s="33"/>
      <c r="T24" s="33"/>
    </row>
    <row r="25" spans="2:21" ht="16" thickBot="1" x14ac:dyDescent="0.25">
      <c r="B25" s="16" t="s">
        <v>61</v>
      </c>
      <c r="C25" s="17">
        <v>73708.546000000002</v>
      </c>
      <c r="D25" s="104">
        <v>16029.924999999999</v>
      </c>
      <c r="E25" s="19">
        <v>5039.1229999999996</v>
      </c>
      <c r="F25" s="19">
        <v>981.86599999999999</v>
      </c>
      <c r="G25" s="17">
        <v>2391.3649999999998</v>
      </c>
      <c r="H25" s="104">
        <v>848.71</v>
      </c>
      <c r="I25" s="44"/>
      <c r="J25" s="31"/>
      <c r="K25" s="31"/>
      <c r="P25" s="30"/>
      <c r="Q25" s="31"/>
      <c r="R25" s="33"/>
      <c r="S25" s="33"/>
      <c r="T25" s="33"/>
    </row>
    <row r="26" spans="2:21" s="48" customFormat="1" ht="59.25" customHeight="1" x14ac:dyDescent="0.15">
      <c r="B26" s="217" t="s">
        <v>99</v>
      </c>
      <c r="C26" s="241"/>
      <c r="D26" s="241"/>
      <c r="E26" s="241"/>
      <c r="F26" s="241"/>
      <c r="G26" s="241"/>
      <c r="H26" s="241"/>
      <c r="I26" s="49"/>
      <c r="J26" s="49"/>
      <c r="K26" s="49"/>
      <c r="L26" s="49"/>
      <c r="M26" s="49"/>
      <c r="N26" s="49"/>
      <c r="O26" s="49"/>
      <c r="P26" s="28"/>
      <c r="Q26" s="28"/>
      <c r="T26" s="33"/>
      <c r="U26" s="33"/>
    </row>
    <row r="27" spans="2:21" ht="15" x14ac:dyDescent="0.15">
      <c r="B27" s="161" t="s">
        <v>120</v>
      </c>
      <c r="C27" s="30"/>
      <c r="D27" s="31"/>
      <c r="E27" s="30"/>
      <c r="F27" s="31"/>
      <c r="G27" s="30"/>
      <c r="H27" s="31"/>
      <c r="I27" s="30"/>
      <c r="J27" s="31"/>
      <c r="K27" s="31"/>
      <c r="L27" s="30"/>
      <c r="M27" s="31"/>
      <c r="N27" s="30"/>
      <c r="O27" s="31"/>
    </row>
    <row r="28" spans="2:21" x14ac:dyDescent="0.15">
      <c r="E28" s="33"/>
      <c r="F28" s="33"/>
      <c r="G28" s="33"/>
    </row>
  </sheetData>
  <mergeCells count="5">
    <mergeCell ref="B26:H26"/>
    <mergeCell ref="B1:H1"/>
    <mergeCell ref="C2:D2"/>
    <mergeCell ref="E2:F2"/>
    <mergeCell ref="G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List of Figures and Tables</vt:lpstr>
      <vt:lpstr>Fig 1</vt:lpstr>
      <vt:lpstr>Fig 2 </vt:lpstr>
      <vt:lpstr>Tab 1</vt:lpstr>
      <vt:lpstr>Tab 2</vt:lpstr>
      <vt:lpstr>Tab 3 </vt:lpstr>
      <vt:lpstr>Tab 4</vt:lpstr>
      <vt:lpstr>Tab 5</vt:lpstr>
      <vt:lpstr>Tab 6</vt:lpstr>
      <vt:lpstr>Tab 7</vt:lpstr>
      <vt:lpstr>Tab 8</vt:lpstr>
      <vt:lpstr>Tab 9</vt:lpstr>
      <vt:lpstr>Tab 10</vt:lpstr>
      <vt:lpstr>Figures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dc:creator>
  <cp:lastModifiedBy>Microsoft Office User</cp:lastModifiedBy>
  <cp:lastPrinted>2017-04-28T19:26:56Z</cp:lastPrinted>
  <dcterms:created xsi:type="dcterms:W3CDTF">2008-12-09T17:01:19Z</dcterms:created>
  <dcterms:modified xsi:type="dcterms:W3CDTF">2021-11-29T14:09:29Z</dcterms:modified>
</cp:coreProperties>
</file>